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50EEA821-BAD6-4C00-A584-FFC210C80968}" xr6:coauthVersionLast="47" xr6:coauthVersionMax="47" xr10:uidLastSave="{00000000-0000-0000-0000-000000000000}"/>
  <bookViews>
    <workbookView xWindow="4905" yWindow="180" windowWidth="22905" windowHeight="15180" activeTab="1" xr2:uid="{BFF1E6C2-9728-44CF-84E0-318F9F5A9B9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6" i="1"/>
  <c r="F3" i="1"/>
  <c r="F48" i="1" l="1"/>
  <c r="F49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7" i="1"/>
  <c r="F9" i="1" l="1"/>
  <c r="F10" i="1"/>
  <c r="F8" i="1"/>
  <c r="F40" i="1"/>
  <c r="F29" i="1"/>
  <c r="F41" i="1"/>
  <c r="F47" i="1"/>
  <c r="F50" i="1"/>
  <c r="F28" i="1"/>
  <c r="F36" i="1" l="1"/>
  <c r="F44" i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058B2566-FABF-411B-9A2E-21348B92E3AD}">
      <text>
        <r>
          <rPr>
            <sz val="9"/>
            <color indexed="81"/>
            <rFont val="Tahoma"/>
            <family val="2"/>
          </rPr>
          <t xml:space="preserve">Seeding rate of 110,000 seed per acre at $0.57/thousand seed.
</t>
        </r>
      </text>
    </comment>
    <comment ref="F13" authorId="0" shapeId="0" xr:uid="{B92CDD17-19ED-4EE2-B664-55A3F0B9BA97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Liberty at $0.49/oz
3.5 oz Zidua SC at $5.75/oz
32 oz Liberty at $0.49/oz
12.8 oz Outlook at $1.10/oz
</t>
        </r>
      </text>
    </comment>
    <comment ref="F14" authorId="0" shapeId="0" xr:uid="{07FCF6DD-08A0-4F7E-9C3A-E280895E3BB0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FBC64B40-DFF4-40FD-A51A-544480DC1B38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<sst xmlns="http://schemas.openxmlformats.org/spreadsheetml/2006/main" count="162" uniqueCount="106">
  <si>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</si>
  <si>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</si>
  <si>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</si>
  <si>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</si>
  <si>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</si>
  <si>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</si>
  <si>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</si>
  <si>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</si>
  <si>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</si>
  <si>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</si>
  <si>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</si>
  <si>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</si>
  <si>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</si>
  <si>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</si>
  <si>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</si>
  <si>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</si>
  <si>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</si>
  <si>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</si>
  <si>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</si>
  <si>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</si>
  <si>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</si>
  <si>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</si>
  <si>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</si>
  <si>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</si>
  <si>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</si>
  <si>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</si>
  <si>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</si>
  <si>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</si>
  <si>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</si>
  <si>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</si>
  <si>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</si>
  <si>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</si>
  <si>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</si>
  <si>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</si>
  <si>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</si>
  <si>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</si>
  <si>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</si>
  <si>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</si>
  <si>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</si>
  <si>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</si>
  <si>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</si>
  <si>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</si>
  <si>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</si>
  <si>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</si>
  <si>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LLGT27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</si>
  <si>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</si>
  <si>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</si>
  <si>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</si>
  <si>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</si>
  <si>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</si>
  <si>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</si>
  <si>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</si>
  <si>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</si>
  <si>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</si>
  <si>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</si>
  <si>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</si>
  <si>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</si>
  <si>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</si>
  <si>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</si>
  <si>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</si>
  <si>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</si>
  <si>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</si>
  <si>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</si>
  <si>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</si>
  <si>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1 qt Boundary, 32 oz Gramoxone</t>
  </si>
  <si>
    <t>32 oz Liberty, 3.5 oz Zidua SC, 32 oz Glyphosate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</si>
  <si>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</si>
  <si>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</si>
  <si>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</si>
  <si>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</si>
  <si>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</si>
  <si>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</si>
  <si>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</si>
  <si>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</si>
  <si>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</si>
  <si>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</si>
  <si>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</si>
  <si>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</si>
  <si>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</si>
  <si>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</si>
  <si>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</si>
  <si>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</si>
  <si>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</si>
  <si>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</si>
  <si>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</si>
  <si>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</si>
  <si>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</si>
  <si>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</si>
  <si>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</si>
  <si>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</si>
  <si>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</si>
  <si>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</si>
  <si>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</si>
  <si>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</si>
  <si>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</si>
  <si>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</si>
  <si>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</si>
  <si>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</si>
  <si>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</si>
  <si>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</si>
  <si>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</si>
  <si>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</si>
  <si>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</si>
  <si>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43. 2022 Soybean Enterprise Budget, LLGT27, No Irrigation</t>
  </si>
  <si>
    <t>Table A-43. Soybean Field Activities, LLGT27, No Irrigation</t>
  </si>
  <si>
    <t>Seed,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</si>
</sst>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167" fontId="17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8_SoybeanLLGT27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0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7AFDF-50E7-4C20-BACC-2A268BD5E350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41.42578125" bestFit="1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104</v>
      </c>
      <c r="B2" s="111"/>
      <c r="C2" s="111"/>
      <c r="D2" s="111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41</v>
      </c>
      <c r="B3" s="70" t="s">
        <v>42</v>
      </c>
      <c r="C3" s="71" t="s">
        <v>43</v>
      </c>
      <c r="D3" s="72" t="s">
        <v>44</v>
      </c>
      <c r="E3" s="7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46</v>
      </c>
      <c r="B4" s="74" t="s">
        <v>47</v>
      </c>
      <c r="C4" s="75" t="s">
        <v>48</v>
      </c>
      <c r="D4" s="76"/>
      <c r="E4" s="77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49</v>
      </c>
      <c r="B5" s="74" t="s">
        <v>50</v>
      </c>
      <c r="C5" s="75" t="s">
        <v>48</v>
      </c>
      <c r="D5" s="79"/>
      <c r="E5" s="80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51</v>
      </c>
      <c r="B6" s="82" t="s">
        <v>52</v>
      </c>
      <c r="C6" s="75" t="s">
        <v>53</v>
      </c>
      <c r="D6" s="83" t="s">
        <v>54</v>
      </c>
      <c r="E6" s="84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49</v>
      </c>
      <c r="B7" s="74" t="s">
        <v>50</v>
      </c>
      <c r="C7" s="85" t="s">
        <v>55</v>
      </c>
      <c r="D7" s="83"/>
      <c r="E7" s="84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56</v>
      </c>
      <c r="B8" s="82" t="s">
        <v>57</v>
      </c>
      <c r="C8" s="83" t="s">
        <v>58</v>
      </c>
      <c r="D8" s="83" t="s">
        <v>59</v>
      </c>
      <c r="E8" s="84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60</v>
      </c>
      <c r="B9" s="74" t="s">
        <v>50</v>
      </c>
      <c r="C9" s="83" t="s">
        <v>55</v>
      </c>
      <c r="D9" s="83"/>
      <c r="E9" s="84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61</v>
      </c>
      <c r="B10" s="74" t="s">
        <v>50</v>
      </c>
      <c r="C10" s="83" t="s">
        <v>62</v>
      </c>
      <c r="D10" s="83" t="s">
        <v>63</v>
      </c>
      <c r="E10" s="84">
        <v>73.140261548754594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51</v>
      </c>
      <c r="B11" s="74" t="s">
        <v>52</v>
      </c>
      <c r="C11" s="83" t="s">
        <v>15</v>
      </c>
      <c r="D11" s="83" t="s">
        <v>64</v>
      </c>
      <c r="E11" s="84">
        <v>29.60688364459951</v>
      </c>
      <c r="F11" s="3"/>
      <c r="G11" s="3"/>
      <c r="H11" s="3"/>
      <c r="I11" s="8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8" t="s">
        <v>51</v>
      </c>
      <c r="B12" s="87" t="s">
        <v>52</v>
      </c>
      <c r="C12" s="83" t="s">
        <v>15</v>
      </c>
      <c r="D12" s="83" t="s">
        <v>65</v>
      </c>
      <c r="E12" s="84">
        <v>47.561883644599504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51</v>
      </c>
      <c r="B13" s="87" t="s">
        <v>52</v>
      </c>
      <c r="C13" s="83" t="s">
        <v>15</v>
      </c>
      <c r="D13" s="83" t="s">
        <v>66</v>
      </c>
      <c r="E13" s="84">
        <v>34.15688364459951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67</v>
      </c>
      <c r="B14" s="82"/>
      <c r="C14" s="83" t="s">
        <v>16</v>
      </c>
      <c r="D14" s="83" t="s">
        <v>68</v>
      </c>
      <c r="E14" s="84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88" t="s">
        <v>67</v>
      </c>
      <c r="B15" s="89"/>
      <c r="C15" s="90" t="s">
        <v>69</v>
      </c>
      <c r="D15" s="83" t="s">
        <v>70</v>
      </c>
      <c r="E15" s="84">
        <v>31.700000000000003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71</v>
      </c>
      <c r="B16" s="82" t="s">
        <v>72</v>
      </c>
      <c r="C16" s="91" t="s">
        <v>73</v>
      </c>
      <c r="D16" s="92"/>
      <c r="E16" s="93">
        <v>17.881574328152702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1" t="s">
        <v>74</v>
      </c>
      <c r="B17" s="82" t="s">
        <v>75</v>
      </c>
      <c r="C17" s="91" t="s">
        <v>73</v>
      </c>
      <c r="D17" s="94"/>
      <c r="E17" s="95">
        <v>1.9534425333562258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6" t="s">
        <v>76</v>
      </c>
      <c r="B18" s="97"/>
      <c r="C18" s="90" t="s">
        <v>73</v>
      </c>
      <c r="D18" s="98"/>
      <c r="E18" s="99">
        <v>6.050111419456794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00" t="s">
        <v>77</v>
      </c>
      <c r="B19" s="82"/>
      <c r="C19" s="101"/>
      <c r="D19" s="8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2"/>
      <c r="B20" s="82"/>
      <c r="C20" s="101"/>
      <c r="D20" s="8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2"/>
      <c r="B21" s="82"/>
      <c r="C21" s="101"/>
      <c r="D21" s="8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2"/>
      <c r="B22" s="82"/>
      <c r="C22" s="101"/>
      <c r="D22" s="8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2"/>
      <c r="B23" s="82"/>
      <c r="C23" s="101"/>
      <c r="D23" s="8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204E9-DCF3-4EB8-A6F5-33D0C8E7D8CD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103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100</v>
      </c>
      <c r="D3" s="7">
        <v>34</v>
      </c>
      <c r="E3" s="7">
        <v>15</v>
      </c>
      <c r="F3" s="52">
        <f>D3*E3*B3</f>
        <v>510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105</v>
      </c>
      <c r="B6" s="6">
        <v>1</v>
      </c>
      <c r="C6" s="60" t="s">
        <v>12</v>
      </c>
      <c r="D6" s="61">
        <v>110</v>
      </c>
      <c r="E6" s="56">
        <v>0.56999999999999995</v>
      </c>
      <c r="F6" s="52">
        <f>D6*E6*B6</f>
        <v>62.699999999999996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13</v>
      </c>
      <c r="B7" s="6">
        <v>1</v>
      </c>
      <c r="C7" s="50" t="s">
        <v>101</v>
      </c>
      <c r="D7" s="56">
        <v>0</v>
      </c>
      <c r="E7" s="12">
        <f>990/2000</f>
        <v>0.495</v>
      </c>
      <c r="F7" s="52">
        <f t="shared" ref="F7:F17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78</v>
      </c>
      <c r="B8" s="6">
        <v>1</v>
      </c>
      <c r="C8" s="50" t="s">
        <v>101</v>
      </c>
      <c r="D8" s="56">
        <v>90</v>
      </c>
      <c r="E8" s="12">
        <f>930/2000</f>
        <v>0.46500000000000002</v>
      </c>
      <c r="F8" s="52">
        <f t="shared" si="0"/>
        <v>41.85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79</v>
      </c>
      <c r="B9" s="6">
        <v>1</v>
      </c>
      <c r="C9" s="50" t="s">
        <v>101</v>
      </c>
      <c r="D9" s="56">
        <v>100</v>
      </c>
      <c r="E9" s="12">
        <f>890/2000</f>
        <v>0.44500000000000001</v>
      </c>
      <c r="F9" s="52">
        <f t="shared" si="0"/>
        <v>44.5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80</v>
      </c>
      <c r="B10" s="6">
        <v>1</v>
      </c>
      <c r="C10" s="50" t="s">
        <v>101</v>
      </c>
      <c r="D10" s="56">
        <v>0</v>
      </c>
      <c r="E10" s="12">
        <f>735/2000</f>
        <v>0.36749999999999999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81</v>
      </c>
      <c r="B11" s="6">
        <v>1</v>
      </c>
      <c r="C11" s="50" t="s">
        <v>101</v>
      </c>
      <c r="D11" s="56">
        <v>0</v>
      </c>
      <c r="E11" s="12">
        <v>1.28</v>
      </c>
      <c r="F11" s="52">
        <f t="shared" si="0"/>
        <v>0</v>
      </c>
      <c r="G11" s="102"/>
      <c r="H11" s="103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82</v>
      </c>
      <c r="B12" s="6">
        <v>1</v>
      </c>
      <c r="C12" s="50" t="s">
        <v>14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15</v>
      </c>
      <c r="B13" s="6">
        <v>1</v>
      </c>
      <c r="C13" s="50" t="s">
        <v>14</v>
      </c>
      <c r="D13" s="50">
        <v>1</v>
      </c>
      <c r="E13" s="56">
        <v>109.97499999999999</v>
      </c>
      <c r="F13" s="52">
        <f t="shared" si="0"/>
        <v>109.97499999999999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16</v>
      </c>
      <c r="B14" s="6">
        <v>1</v>
      </c>
      <c r="C14" s="50" t="s">
        <v>14</v>
      </c>
      <c r="D14" s="50">
        <v>1</v>
      </c>
      <c r="E14" s="56">
        <v>21.419999999999998</v>
      </c>
      <c r="F14" s="52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69</v>
      </c>
      <c r="B15" s="6">
        <v>1</v>
      </c>
      <c r="C15" s="50" t="s">
        <v>14</v>
      </c>
      <c r="D15" s="50">
        <v>1</v>
      </c>
      <c r="E15" s="56">
        <v>23.700000000000003</v>
      </c>
      <c r="F15" s="52">
        <f t="shared" si="0"/>
        <v>23.700000000000003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83</v>
      </c>
      <c r="B16" s="6">
        <v>1</v>
      </c>
      <c r="C16" s="50" t="s">
        <v>14</v>
      </c>
      <c r="D16" s="50">
        <v>1</v>
      </c>
      <c r="E16" s="56">
        <v>0</v>
      </c>
      <c r="F16" s="52">
        <f t="shared" si="0"/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83</v>
      </c>
      <c r="B17" s="6">
        <v>1</v>
      </c>
      <c r="C17" s="50" t="s">
        <v>14</v>
      </c>
      <c r="D17" s="50">
        <v>1</v>
      </c>
      <c r="E17" s="56">
        <v>0</v>
      </c>
      <c r="F17" s="52">
        <f t="shared" si="0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84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85</v>
      </c>
      <c r="B19" s="6">
        <v>1</v>
      </c>
      <c r="C19" s="50" t="s">
        <v>14</v>
      </c>
      <c r="D19" s="20">
        <v>0</v>
      </c>
      <c r="E19" s="21">
        <v>7.5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86</v>
      </c>
      <c r="B20" s="6">
        <v>1</v>
      </c>
      <c r="C20" s="50" t="s">
        <v>14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87</v>
      </c>
      <c r="B21" s="6">
        <v>1</v>
      </c>
      <c r="C21" s="50" t="s">
        <v>101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88</v>
      </c>
      <c r="B22" s="6">
        <v>1</v>
      </c>
      <c r="C22" s="50" t="s">
        <v>14</v>
      </c>
      <c r="D22" s="23">
        <v>0</v>
      </c>
      <c r="E22" s="21">
        <v>7.5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17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18</v>
      </c>
      <c r="B24" s="6">
        <v>1</v>
      </c>
      <c r="C24" s="50" t="s">
        <v>19</v>
      </c>
      <c r="D24" s="12">
        <v>3.5654894286999546</v>
      </c>
      <c r="E24" s="27">
        <v>3.89</v>
      </c>
      <c r="F24" s="52">
        <f t="shared" ref="F24:F35" si="1">D24*E24*B24</f>
        <v>13.869753877642824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20</v>
      </c>
      <c r="B25" s="6">
        <v>1</v>
      </c>
      <c r="C25" s="50" t="s">
        <v>14</v>
      </c>
      <c r="D25" s="50">
        <v>1</v>
      </c>
      <c r="E25" s="56">
        <v>10.197893357367464</v>
      </c>
      <c r="F25" s="52">
        <f t="shared" si="1"/>
        <v>10.197893357367464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21</v>
      </c>
      <c r="B26" s="6">
        <v>1</v>
      </c>
      <c r="C26" s="50" t="s">
        <v>19</v>
      </c>
      <c r="D26" s="12">
        <v>2.0274973147153599</v>
      </c>
      <c r="E26" s="27">
        <v>3.89</v>
      </c>
      <c r="F26" s="52">
        <f t="shared" si="1"/>
        <v>7.8869645542427502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22</v>
      </c>
      <c r="B27" s="6">
        <v>1</v>
      </c>
      <c r="C27" s="50" t="s">
        <v>14</v>
      </c>
      <c r="D27" s="50">
        <v>1</v>
      </c>
      <c r="E27" s="56">
        <v>7.0993062992061589</v>
      </c>
      <c r="F27" s="52">
        <f t="shared" si="1"/>
        <v>7.0993062992061589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23</v>
      </c>
      <c r="B28" s="6">
        <v>1</v>
      </c>
      <c r="C28" s="50" t="s">
        <v>24</v>
      </c>
      <c r="D28" s="29">
        <v>0</v>
      </c>
      <c r="E28" s="56">
        <v>0</v>
      </c>
      <c r="F28" s="52">
        <f t="shared" si="1"/>
        <v>0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25</v>
      </c>
      <c r="B29" s="49"/>
      <c r="C29" s="50" t="s">
        <v>24</v>
      </c>
      <c r="D29" s="59">
        <v>0</v>
      </c>
      <c r="E29" s="56">
        <v>0</v>
      </c>
      <c r="F29" s="52">
        <f>D29*E29</f>
        <v>0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26</v>
      </c>
      <c r="B30" s="6">
        <v>1</v>
      </c>
      <c r="C30" s="50" t="s">
        <v>14</v>
      </c>
      <c r="D30" s="30">
        <v>1</v>
      </c>
      <c r="E30" s="21">
        <v>0</v>
      </c>
      <c r="F30" s="52">
        <f t="shared" si="1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89</v>
      </c>
      <c r="B31" s="6">
        <v>1</v>
      </c>
      <c r="C31" s="50" t="s">
        <v>14</v>
      </c>
      <c r="D31" s="30">
        <v>1</v>
      </c>
      <c r="E31" s="21">
        <v>0</v>
      </c>
      <c r="F31" s="52">
        <f t="shared" si="1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27</v>
      </c>
      <c r="B32" s="6">
        <v>1</v>
      </c>
      <c r="C32" s="50" t="s">
        <v>28</v>
      </c>
      <c r="D32" s="12">
        <v>0.59304888365602659</v>
      </c>
      <c r="E32" s="33">
        <v>11.33</v>
      </c>
      <c r="F32" s="52">
        <f t="shared" si="1"/>
        <v>6.7192438518227817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29</v>
      </c>
      <c r="B33" s="6">
        <v>1</v>
      </c>
      <c r="C33" s="50" t="s">
        <v>14</v>
      </c>
      <c r="D33" s="30">
        <v>1</v>
      </c>
      <c r="E33" s="21">
        <v>6.5</v>
      </c>
      <c r="F33" s="52">
        <f t="shared" si="1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90</v>
      </c>
      <c r="B34" s="6">
        <v>1</v>
      </c>
      <c r="C34" s="50" t="s">
        <v>14</v>
      </c>
      <c r="D34" s="30">
        <v>1</v>
      </c>
      <c r="E34" s="21">
        <v>0</v>
      </c>
      <c r="F34" s="52">
        <f t="shared" si="1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30</v>
      </c>
      <c r="B35" s="6">
        <v>1</v>
      </c>
      <c r="C35" s="50" t="s">
        <v>14</v>
      </c>
      <c r="D35" s="30">
        <v>1</v>
      </c>
      <c r="E35" s="21">
        <v>4.8</v>
      </c>
      <c r="F35" s="52">
        <f t="shared" si="1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91</v>
      </c>
      <c r="B36" s="6">
        <v>1</v>
      </c>
      <c r="C36" s="50" t="s">
        <v>31</v>
      </c>
      <c r="D36" s="27">
        <v>4.45</v>
      </c>
      <c r="E36" s="52">
        <v>377.21816194028202</v>
      </c>
      <c r="F36" s="52">
        <f>((D36/100)*0.5*SUM(F6:F35)*B36)</f>
        <v>8.3931041031712752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32</v>
      </c>
      <c r="B37" s="6">
        <v>1</v>
      </c>
      <c r="C37" s="50" t="s">
        <v>14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92</v>
      </c>
      <c r="B38" s="58"/>
      <c r="C38" s="50"/>
      <c r="D38" s="51" t="s">
        <v>102</v>
      </c>
      <c r="E38" s="51" t="s">
        <v>102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93</v>
      </c>
      <c r="B39" s="6">
        <v>1</v>
      </c>
      <c r="C39" s="50" t="s">
        <v>100</v>
      </c>
      <c r="D39" s="56">
        <v>34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94</v>
      </c>
      <c r="B40" s="6">
        <v>1</v>
      </c>
      <c r="C40" s="50" t="s">
        <v>100</v>
      </c>
      <c r="D40" s="51">
        <v>34</v>
      </c>
      <c r="E40" s="21">
        <v>0.27</v>
      </c>
      <c r="F40" s="52">
        <f>D40*E40*B40</f>
        <v>9.18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95</v>
      </c>
      <c r="B41" s="6">
        <v>1</v>
      </c>
      <c r="C41" s="50" t="s">
        <v>100</v>
      </c>
      <c r="D41" s="51">
        <v>34</v>
      </c>
      <c r="E41" s="57">
        <v>1.9E-2</v>
      </c>
      <c r="F41" s="52">
        <f>D41*E41*B41</f>
        <v>0.64600000000000002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/>
      <c r="C42" s="50"/>
      <c r="D42" s="51" t="s">
        <v>102</v>
      </c>
      <c r="E42" s="56" t="s">
        <v>102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33</v>
      </c>
      <c r="B43" s="46"/>
      <c r="C43" s="50" t="s">
        <v>14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34</v>
      </c>
      <c r="B44" s="46"/>
      <c r="C44" s="46"/>
      <c r="D44" s="46"/>
      <c r="E44" s="46"/>
      <c r="F44" s="47">
        <f>SUM(F6:F42)</f>
        <v>395.43726604345329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35</v>
      </c>
      <c r="B45" s="45"/>
      <c r="C45" s="45"/>
      <c r="D45" s="45"/>
      <c r="E45" s="45"/>
      <c r="F45" s="48">
        <f>F3-F43-F44</f>
        <v>114.56273395654671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36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17</v>
      </c>
      <c r="B47" s="49"/>
      <c r="C47" s="50" t="s">
        <v>14</v>
      </c>
      <c r="D47" s="50">
        <v>1</v>
      </c>
      <c r="E47" s="51">
        <v>78.542659206392671</v>
      </c>
      <c r="F47" s="52">
        <f>D47*E47</f>
        <v>78.542659206392671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37</v>
      </c>
      <c r="B48" s="49"/>
      <c r="C48" s="50" t="s">
        <v>14</v>
      </c>
      <c r="D48" s="50">
        <v>1</v>
      </c>
      <c r="E48" s="51">
        <v>0</v>
      </c>
      <c r="F48" s="52">
        <f>D48*E48</f>
        <v>0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96</v>
      </c>
      <c r="B49" s="49"/>
      <c r="C49" s="50" t="s">
        <v>14</v>
      </c>
      <c r="D49" s="50">
        <v>1</v>
      </c>
      <c r="E49" s="51">
        <v>3.9271329603196339</v>
      </c>
      <c r="F49" s="52">
        <f>D49*E49</f>
        <v>3.9271329603196339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38</v>
      </c>
      <c r="B50" s="46"/>
      <c r="C50" s="46"/>
      <c r="D50" s="46"/>
      <c r="E50" s="46"/>
      <c r="F50" s="47">
        <f>SUM(F47:F49)</f>
        <v>82.46979216671231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39</v>
      </c>
      <c r="B51" s="45"/>
      <c r="C51" s="45"/>
      <c r="D51" s="45"/>
      <c r="E51" s="45"/>
      <c r="F51" s="48">
        <f>F44+F50</f>
        <v>477.90705821016559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40</v>
      </c>
      <c r="B52" s="53"/>
      <c r="C52" s="53"/>
      <c r="D52" s="53"/>
      <c r="E52" s="53"/>
      <c r="F52" s="54">
        <f>F3-F43-F51</f>
        <v>32.092941789834413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97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98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99</v>
      </c>
      <c r="B56" s="45"/>
      <c r="C56" s="45"/>
      <c r="D56" s="45"/>
      <c r="E56" s="45"/>
      <c r="F56" s="48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/>
      <c r="B57" s="45"/>
      <c r="C57" s="45"/>
      <c r="D57" s="45"/>
      <c r="E57" s="45"/>
      <c r="F57" s="48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2021-11-22T07:55:32Z</dcterms:created>
  <dcterms:modified xsi:type="dcterms:W3CDTF">2022-03-17T02:23:24Z</dcterms:modified>
</cp:coreProperties>
</file>