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C2E3536C-59A1-4D75-AB3C-4E230874A3AB}" xr6:coauthVersionLast="47" xr6:coauthVersionMax="47" xr10:uidLastSave="{00000000-0000-0000-0000-000000000000}"/>
  <bookViews>
    <workbookView xWindow="3480" yWindow="120" windowWidth="22905" windowHeight="15180" activeTab="1" xr2:uid="{558D47A0-40F0-4706-A067-D9C14060B7A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15" i="1"/>
  <c r="F14" i="1"/>
  <c r="F13" i="1"/>
  <c r="F12" i="1"/>
  <c r="F11" i="1"/>
  <c r="F10" i="1"/>
  <c r="F9" i="1"/>
  <c r="F8" i="1"/>
  <c r="F7" i="1"/>
  <c r="F6" i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49" i="1" l="1"/>
  <c r="F50" i="1" s="1"/>
  <c r="F29" i="1"/>
  <c r="F28" i="1"/>
  <c r="F36" i="1" s="1"/>
  <c r="F44" i="1" l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3F9AF7E-04D3-4CA7-970D-72704D2508E9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FA19BA09-53C0-45BB-BF08-0C9AE537F21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Liberty at $0.49/oz
3.5 oz Zidua SC at $5.75/oz
32 oz Liberty at $0.49/oz
12.8 oz Outlook at $1.10/oz
</t>
        </r>
      </text>
    </comment>
    <comment ref="F14" authorId="0" shapeId="0" xr:uid="{CEDADCB7-D167-4C8A-9966-A4067953C5E5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46830FF8-4CD2-4D51-8873-AF78451DA47D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<sst xmlns="http://schemas.openxmlformats.org/spreadsheetml/2006/main" count="170" uniqueCount="111">
  <si>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</si>
  <si>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</si>
  <si>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</si>
  <si>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</si>
  <si>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</si>
  <si>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</si>
  <si>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</si>
  <si>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</si>
  <si>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</si>
  <si>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</si>
  <si>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</si>
  <si>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</si>
  <si>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</si>
  <si>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</si>
  <si>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</si>
  <si>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</si>
  <si>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</si>
  <si>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</si>
  <si>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</si>
  <si>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</si>
  <si>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</si>
  <si>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</si>
  <si>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</si>
  <si>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</si>
  <si>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</si>
  <si>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</si>
  <si>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</si>
  <si>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</si>
  <si>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</si>
  <si>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</si>
  <si>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</si>
  <si>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</si>
  <si>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</si>
  <si>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</si>
  <si>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</si>
  <si>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</si>
  <si>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</si>
  <si>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</si>
  <si>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</si>
  <si>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</si>
  <si>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</si>
  <si>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</si>
  <si>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</si>
  <si>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</si>
  <si>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</si>
  <si>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</si>
  <si>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</si>
  <si>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</si>
  <si>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</si>
  <si>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</si>
  <si>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</si>
  <si>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</si>
  <si>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</si>
  <si>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</si>
  <si>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</si>
  <si>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</si>
  <si>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</si>
  <si>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</si>
  <si>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</si>
  <si>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</si>
  <si>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</si>
  <si>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</si>
  <si>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</si>
  <si>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</si>
  <si>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</si>
  <si>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</si>
  <si>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</si>
  <si>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32 oz Liberty, 3.5 oz Zidua SC</t>
  </si>
  <si>
    <t>Make Levees</t>
  </si>
  <si>
    <t>One Round-Trip</t>
  </si>
  <si>
    <t>Remove Levees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</si>
  <si>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</si>
  <si>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</si>
  <si>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</si>
  <si>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</si>
  <si>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</si>
  <si>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</si>
  <si>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</si>
  <si>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</si>
  <si>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</si>
  <si>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</si>
  <si>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</si>
  <si>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</si>
  <si>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Table 36. 2022 Soybean Enterprise Budget, LL, Flood Irrigation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</si>
  <si>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</si>
  <si>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</si>
  <si>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</si>
  <si>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</si>
  <si>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</si>
  <si>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</si>
  <si>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</si>
  <si>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</si>
  <si>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</si>
  <si>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</si>
  <si>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</si>
  <si>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</si>
  <si>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</si>
  <si>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</si>
  <si>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</si>
  <si>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</si>
  <si>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</si>
  <si>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</si>
  <si>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</si>
  <si>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</si>
  <si>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</si>
  <si>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</si>
  <si>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</si>
  <si>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</si>
  <si>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</si>
  <si>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</si>
  <si>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A-36. Soybean Field Activities, LL,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</si>
</sst>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2" fontId="0" fillId="3" borderId="0" xfId="0" applyNumberFormat="1" applyFill="1"/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/>
    <xf numFmtId="167" fontId="17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7" xfId="0" applyFont="1" applyFill="1" applyBorder="1" applyAlignment="1">
      <alignment horizontal="center"/>
    </xf>
    <xf numFmtId="0" fontId="18" fillId="3" borderId="15" xfId="0" applyFont="1" applyFill="1" applyBorder="1"/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20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167" fontId="17" fillId="3" borderId="23" xfId="0" applyNumberFormat="1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26" xfId="0" applyFont="1" applyFill="1" applyBorder="1"/>
    <xf numFmtId="0" fontId="17" fillId="3" borderId="23" xfId="0" applyFont="1" applyFill="1" applyBorder="1"/>
    <xf numFmtId="0" fontId="18" fillId="3" borderId="0" xfId="0" applyFont="1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9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2_SoybeanLL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18.924611487428809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D20">
            <v>2</v>
          </cell>
        </row>
      </sheetData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4">
          <cell r="F4">
            <v>68.040000000000006</v>
          </cell>
        </row>
      </sheetData>
      <sheetData sheetId="24"/>
      <sheetData sheetId="25"/>
      <sheetData sheetId="26">
        <row r="9">
          <cell r="G9">
            <v>6.4477009876491032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51DF-0AF1-4FF8-93D2-7E746D0FD21F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29.28515625" bestFit="1" customWidth="1"/>
    <col min="5" max="5" width="20.7109375" bestFit="1" customWidth="1"/>
  </cols>
  <sheetData>
    <row r="1" spans="1:26" ht="15.75" customHeight="1" thickBot="1" x14ac:dyDescent="0.3">
      <c r="A1" s="111"/>
      <c r="B1" s="111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2" t="s">
        <v>110</v>
      </c>
      <c r="B2" s="113"/>
      <c r="C2" s="113"/>
      <c r="D2" s="113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7" t="s">
        <v>41</v>
      </c>
      <c r="B3" s="48" t="s">
        <v>42</v>
      </c>
      <c r="C3" s="49" t="s">
        <v>43</v>
      </c>
      <c r="D3" s="50" t="s">
        <v>44</v>
      </c>
      <c r="E3" s="50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46</v>
      </c>
      <c r="B4" s="52" t="s">
        <v>47</v>
      </c>
      <c r="C4" s="53" t="s">
        <v>48</v>
      </c>
      <c r="D4" s="54"/>
      <c r="E4" s="55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49</v>
      </c>
      <c r="B5" s="57" t="s">
        <v>50</v>
      </c>
      <c r="C5" s="58" t="s">
        <v>48</v>
      </c>
      <c r="D5" s="59"/>
      <c r="E5" s="60">
        <v>3.6803569988115474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1" t="s">
        <v>51</v>
      </c>
      <c r="B6" s="57"/>
      <c r="C6" s="58" t="s">
        <v>48</v>
      </c>
      <c r="D6" s="62"/>
      <c r="E6" s="60">
        <v>0.23771879796617246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6" t="s">
        <v>52</v>
      </c>
      <c r="B7" s="63" t="s">
        <v>53</v>
      </c>
      <c r="C7" s="58" t="s">
        <v>54</v>
      </c>
      <c r="D7" s="62" t="s">
        <v>55</v>
      </c>
      <c r="E7" s="60">
        <v>16.236883644599509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6" t="s">
        <v>49</v>
      </c>
      <c r="B8" s="57" t="s">
        <v>50</v>
      </c>
      <c r="C8" s="64" t="s">
        <v>56</v>
      </c>
      <c r="D8" s="62"/>
      <c r="E8" s="60">
        <v>3.6803569988115474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6" t="s">
        <v>57</v>
      </c>
      <c r="B9" s="57" t="s">
        <v>58</v>
      </c>
      <c r="C9" s="64" t="s">
        <v>56</v>
      </c>
      <c r="D9" s="62"/>
      <c r="E9" s="60">
        <v>3.7812507732595471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5" t="s">
        <v>59</v>
      </c>
      <c r="B10" s="66" t="s">
        <v>60</v>
      </c>
      <c r="C10" s="62" t="s">
        <v>61</v>
      </c>
      <c r="D10" s="62" t="s">
        <v>62</v>
      </c>
      <c r="E10" s="60">
        <v>88.86007177170211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6" t="s">
        <v>63</v>
      </c>
      <c r="B11" s="57" t="s">
        <v>60</v>
      </c>
      <c r="C11" s="62" t="s">
        <v>64</v>
      </c>
      <c r="D11" s="62" t="s">
        <v>65</v>
      </c>
      <c r="E11" s="60">
        <v>93.051472667965314</v>
      </c>
      <c r="F11" s="3"/>
      <c r="G11" s="3"/>
      <c r="H11" s="3"/>
      <c r="I11" s="6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6" t="s">
        <v>52</v>
      </c>
      <c r="B12" s="57" t="s">
        <v>53</v>
      </c>
      <c r="C12" s="62" t="s">
        <v>15</v>
      </c>
      <c r="D12" s="62" t="s">
        <v>66</v>
      </c>
      <c r="E12" s="60">
        <v>29.60688364459951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6" t="s">
        <v>52</v>
      </c>
      <c r="B13" s="63" t="s">
        <v>53</v>
      </c>
      <c r="C13" s="62" t="s">
        <v>15</v>
      </c>
      <c r="D13" s="62" t="s">
        <v>67</v>
      </c>
      <c r="E13" s="60">
        <v>40.201883644599505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6" t="s">
        <v>68</v>
      </c>
      <c r="B14" s="57"/>
      <c r="C14" s="62" t="s">
        <v>69</v>
      </c>
      <c r="D14" s="62"/>
      <c r="E14" s="60">
        <v>1.4950479825012741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6" t="s">
        <v>70</v>
      </c>
      <c r="B15" s="57"/>
      <c r="C15" s="62"/>
      <c r="D15" s="62"/>
      <c r="E15" s="60">
        <v>0.64762433466521963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6" t="s">
        <v>52</v>
      </c>
      <c r="B16" s="63" t="s">
        <v>53</v>
      </c>
      <c r="C16" s="58" t="s">
        <v>15</v>
      </c>
      <c r="D16" s="62" t="s">
        <v>71</v>
      </c>
      <c r="E16" s="60">
        <v>34.15688364459951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6" t="s">
        <v>68</v>
      </c>
      <c r="B17" s="57"/>
      <c r="C17" s="62" t="s">
        <v>69</v>
      </c>
      <c r="D17" s="62"/>
      <c r="E17" s="60">
        <v>1.4950479825012741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6" t="s">
        <v>72</v>
      </c>
      <c r="B18" s="63"/>
      <c r="C18" s="62" t="s">
        <v>16</v>
      </c>
      <c r="D18" s="62" t="s">
        <v>73</v>
      </c>
      <c r="E18" s="60">
        <v>29.419999999999998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6" t="s">
        <v>72</v>
      </c>
      <c r="B19" s="63"/>
      <c r="C19" s="62" t="s">
        <v>74</v>
      </c>
      <c r="D19" s="62" t="s">
        <v>75</v>
      </c>
      <c r="E19" s="60">
        <v>31.700000000000003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68" t="s">
        <v>70</v>
      </c>
      <c r="B20" s="69"/>
      <c r="C20" s="70"/>
      <c r="D20" s="71"/>
      <c r="E20" s="72">
        <v>0.64762433466521963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5" t="s">
        <v>76</v>
      </c>
      <c r="B21" s="66" t="s">
        <v>77</v>
      </c>
      <c r="C21" s="50" t="s">
        <v>78</v>
      </c>
      <c r="D21" s="73"/>
      <c r="E21" s="74">
        <v>17.881574328152702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5" t="s">
        <v>79</v>
      </c>
      <c r="B22" s="66" t="s">
        <v>80</v>
      </c>
      <c r="C22" s="75" t="s">
        <v>78</v>
      </c>
      <c r="D22" s="76"/>
      <c r="E22" s="77">
        <v>1.9534425333562258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 x14ac:dyDescent="0.25">
      <c r="A23" s="78" t="s">
        <v>81</v>
      </c>
      <c r="B23" s="79"/>
      <c r="C23" s="71" t="s">
        <v>78</v>
      </c>
      <c r="D23" s="80"/>
      <c r="E23" s="72">
        <v>6.050111419456794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1" t="s">
        <v>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710E-927A-44F8-9E4F-87EE20037580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2" t="s">
        <v>83</v>
      </c>
      <c r="B1" s="102"/>
      <c r="C1" s="102"/>
      <c r="D1" s="102"/>
      <c r="E1" s="102"/>
      <c r="F1" s="103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2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1" t="s">
        <v>7</v>
      </c>
      <c r="B3" s="6">
        <v>1</v>
      </c>
      <c r="C3" s="87" t="s">
        <v>107</v>
      </c>
      <c r="D3" s="7">
        <v>60</v>
      </c>
      <c r="E3" s="7">
        <v>15</v>
      </c>
      <c r="F3" s="89">
        <f>D3*E3*B3</f>
        <v>900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3"/>
      <c r="B4" s="86"/>
      <c r="C4" s="87"/>
      <c r="D4" s="88"/>
      <c r="E4" s="93"/>
      <c r="F4" s="89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2" t="s">
        <v>8</v>
      </c>
      <c r="B5" s="83"/>
      <c r="C5" s="99" t="s">
        <v>2</v>
      </c>
      <c r="D5" s="99" t="s">
        <v>9</v>
      </c>
      <c r="E5" s="100" t="s">
        <v>10</v>
      </c>
      <c r="F5" s="99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3" t="s">
        <v>84</v>
      </c>
      <c r="B6" s="6">
        <v>1</v>
      </c>
      <c r="C6" s="97" t="s">
        <v>12</v>
      </c>
      <c r="D6" s="98">
        <v>150</v>
      </c>
      <c r="E6" s="93">
        <v>0.55000000000000004</v>
      </c>
      <c r="F6" s="89">
        <f>D6*E6*B6</f>
        <v>82.5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3" t="s">
        <v>13</v>
      </c>
      <c r="B7" s="6">
        <v>1</v>
      </c>
      <c r="C7" s="87" t="s">
        <v>108</v>
      </c>
      <c r="D7" s="93">
        <v>0</v>
      </c>
      <c r="E7" s="12">
        <f>990/2000</f>
        <v>0.495</v>
      </c>
      <c r="F7" s="89">
        <f t="shared" ref="F7:F15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3" t="s">
        <v>85</v>
      </c>
      <c r="B8" s="6">
        <v>1</v>
      </c>
      <c r="C8" s="87" t="s">
        <v>108</v>
      </c>
      <c r="D8" s="93">
        <v>90</v>
      </c>
      <c r="E8" s="12">
        <f>930/2000</f>
        <v>0.46500000000000002</v>
      </c>
      <c r="F8" s="89">
        <f t="shared" si="0"/>
        <v>41.85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3" t="s">
        <v>86</v>
      </c>
      <c r="B9" s="6">
        <v>1</v>
      </c>
      <c r="C9" s="87" t="s">
        <v>108</v>
      </c>
      <c r="D9" s="93">
        <v>100</v>
      </c>
      <c r="E9" s="12">
        <f>890/2000</f>
        <v>0.44500000000000001</v>
      </c>
      <c r="F9" s="89">
        <f t="shared" si="0"/>
        <v>44.5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3" t="s">
        <v>87</v>
      </c>
      <c r="B10" s="6">
        <v>1</v>
      </c>
      <c r="C10" s="87" t="s">
        <v>108</v>
      </c>
      <c r="D10" s="93">
        <v>0</v>
      </c>
      <c r="E10" s="12">
        <f>735/2000</f>
        <v>0.36749999999999999</v>
      </c>
      <c r="F10" s="89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3" t="s">
        <v>88</v>
      </c>
      <c r="B11" s="6">
        <v>1</v>
      </c>
      <c r="C11" s="87" t="s">
        <v>108</v>
      </c>
      <c r="D11" s="93">
        <v>0</v>
      </c>
      <c r="E11" s="12">
        <v>1.28</v>
      </c>
      <c r="F11" s="89">
        <f t="shared" si="0"/>
        <v>0</v>
      </c>
      <c r="G11" s="109"/>
      <c r="H11" s="110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3" t="s">
        <v>89</v>
      </c>
      <c r="B12" s="6">
        <v>1</v>
      </c>
      <c r="C12" s="87" t="s">
        <v>14</v>
      </c>
      <c r="D12" s="87">
        <v>1</v>
      </c>
      <c r="E12" s="93">
        <v>0</v>
      </c>
      <c r="F12" s="89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3" t="s">
        <v>15</v>
      </c>
      <c r="B13" s="6">
        <v>1</v>
      </c>
      <c r="C13" s="87" t="s">
        <v>14</v>
      </c>
      <c r="D13" s="87">
        <v>1</v>
      </c>
      <c r="E13" s="93">
        <v>102.61500000000001</v>
      </c>
      <c r="F13" s="89">
        <f t="shared" si="0"/>
        <v>102.61500000000001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3" t="s">
        <v>16</v>
      </c>
      <c r="B14" s="6">
        <v>1</v>
      </c>
      <c r="C14" s="87" t="s">
        <v>14</v>
      </c>
      <c r="D14" s="87">
        <v>1</v>
      </c>
      <c r="E14" s="93">
        <v>21.419999999999998</v>
      </c>
      <c r="F14" s="89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3" t="s">
        <v>74</v>
      </c>
      <c r="B15" s="6">
        <v>1</v>
      </c>
      <c r="C15" s="87" t="s">
        <v>14</v>
      </c>
      <c r="D15" s="87">
        <v>1</v>
      </c>
      <c r="E15" s="93">
        <v>23.700000000000003</v>
      </c>
      <c r="F15" s="89">
        <f t="shared" si="0"/>
        <v>23.700000000000003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3" t="s">
        <v>90</v>
      </c>
      <c r="B16" s="6">
        <v>1</v>
      </c>
      <c r="C16" s="87" t="s">
        <v>14</v>
      </c>
      <c r="D16" s="87">
        <v>1</v>
      </c>
      <c r="E16" s="93">
        <v>0</v>
      </c>
      <c r="F16" s="89">
        <f t="shared" ref="F16:F17" si="1">D16*E16*B16</f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3" t="s">
        <v>90</v>
      </c>
      <c r="B17" s="6">
        <v>1</v>
      </c>
      <c r="C17" s="87" t="s">
        <v>14</v>
      </c>
      <c r="D17" s="87">
        <v>1</v>
      </c>
      <c r="E17" s="93">
        <v>0</v>
      </c>
      <c r="F17" s="89">
        <f t="shared" si="1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3" t="s">
        <v>91</v>
      </c>
      <c r="B18" s="83"/>
      <c r="C18" s="87"/>
      <c r="D18" s="87"/>
      <c r="E18" s="93"/>
      <c r="F18" s="93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92</v>
      </c>
      <c r="B19" s="6">
        <v>1</v>
      </c>
      <c r="C19" s="87" t="s">
        <v>14</v>
      </c>
      <c r="D19" s="20">
        <v>0</v>
      </c>
      <c r="E19" s="21">
        <v>7.5</v>
      </c>
      <c r="F19" s="89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93</v>
      </c>
      <c r="B20" s="6">
        <v>1</v>
      </c>
      <c r="C20" s="87" t="s">
        <v>14</v>
      </c>
      <c r="D20" s="23">
        <v>2</v>
      </c>
      <c r="E20" s="21">
        <v>8</v>
      </c>
      <c r="F20" s="89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94</v>
      </c>
      <c r="B21" s="6">
        <v>1</v>
      </c>
      <c r="C21" s="87" t="s">
        <v>108</v>
      </c>
      <c r="D21" s="23">
        <v>0</v>
      </c>
      <c r="E21" s="24">
        <v>0.08</v>
      </c>
      <c r="F21" s="89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95</v>
      </c>
      <c r="B22" s="6">
        <v>1</v>
      </c>
      <c r="C22" s="87" t="s">
        <v>14</v>
      </c>
      <c r="D22" s="23">
        <v>0</v>
      </c>
      <c r="E22" s="21">
        <v>7.5</v>
      </c>
      <c r="F22" s="89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3" t="s">
        <v>17</v>
      </c>
      <c r="B23" s="83"/>
      <c r="C23" s="83"/>
      <c r="D23" s="83"/>
      <c r="E23" s="83"/>
      <c r="F23" s="83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3" t="s">
        <v>18</v>
      </c>
      <c r="B24" s="6">
        <v>1</v>
      </c>
      <c r="C24" s="87" t="s">
        <v>19</v>
      </c>
      <c r="D24" s="12">
        <v>4.0934317829623525</v>
      </c>
      <c r="E24" s="27">
        <v>3.89</v>
      </c>
      <c r="F24" s="89">
        <f t="shared" ref="F24:F35" si="2">D24*E24*B24</f>
        <v>15.923449635723552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3" t="s">
        <v>20</v>
      </c>
      <c r="B25" s="6">
        <v>1</v>
      </c>
      <c r="C25" s="87" t="s">
        <v>14</v>
      </c>
      <c r="D25" s="87">
        <v>1</v>
      </c>
      <c r="E25" s="93">
        <v>7.6460633731313425</v>
      </c>
      <c r="F25" s="89">
        <f t="shared" si="2"/>
        <v>7.6460633731313425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3" t="s">
        <v>21</v>
      </c>
      <c r="B26" s="6">
        <v>1</v>
      </c>
      <c r="C26" s="87" t="s">
        <v>19</v>
      </c>
      <c r="D26" s="12">
        <v>2.0274973147153599</v>
      </c>
      <c r="E26" s="27">
        <v>3.89</v>
      </c>
      <c r="F26" s="89">
        <f t="shared" si="2"/>
        <v>7.8869645542427502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3" t="s">
        <v>22</v>
      </c>
      <c r="B27" s="6">
        <v>1</v>
      </c>
      <c r="C27" s="87" t="s">
        <v>14</v>
      </c>
      <c r="D27" s="87">
        <v>1</v>
      </c>
      <c r="E27" s="93">
        <v>7.0993062992061589</v>
      </c>
      <c r="F27" s="89">
        <f t="shared" si="2"/>
        <v>7.0993062992061589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3" t="s">
        <v>23</v>
      </c>
      <c r="B28" s="6">
        <v>1</v>
      </c>
      <c r="C28" s="87" t="s">
        <v>24</v>
      </c>
      <c r="D28" s="29">
        <v>12</v>
      </c>
      <c r="E28" s="93">
        <v>4.5945998922305771</v>
      </c>
      <c r="F28" s="89">
        <f t="shared" si="2"/>
        <v>55.135198706766928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3" t="s">
        <v>25</v>
      </c>
      <c r="B29" s="86"/>
      <c r="C29" s="87" t="s">
        <v>24</v>
      </c>
      <c r="D29" s="96">
        <v>12</v>
      </c>
      <c r="E29" s="93">
        <v>0.24010416666666667</v>
      </c>
      <c r="F29" s="89">
        <f>D29*E29</f>
        <v>2.8812500000000001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3" t="s">
        <v>26</v>
      </c>
      <c r="B30" s="6">
        <v>1</v>
      </c>
      <c r="C30" s="87" t="s">
        <v>14</v>
      </c>
      <c r="D30" s="30">
        <v>1</v>
      </c>
      <c r="E30" s="21">
        <v>0</v>
      </c>
      <c r="F30" s="89">
        <f t="shared" si="2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3" t="s">
        <v>96</v>
      </c>
      <c r="B31" s="6">
        <v>1</v>
      </c>
      <c r="C31" s="87" t="s">
        <v>14</v>
      </c>
      <c r="D31" s="30">
        <v>1</v>
      </c>
      <c r="E31" s="21">
        <v>0.7</v>
      </c>
      <c r="F31" s="89">
        <f t="shared" si="2"/>
        <v>0.7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3" t="s">
        <v>27</v>
      </c>
      <c r="B32" s="6">
        <v>1</v>
      </c>
      <c r="C32" s="87" t="s">
        <v>28</v>
      </c>
      <c r="D32" s="12">
        <v>0.79783954758177444</v>
      </c>
      <c r="E32" s="33">
        <v>11.33</v>
      </c>
      <c r="F32" s="89">
        <f t="shared" si="2"/>
        <v>9.0395220741015052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3" t="s">
        <v>29</v>
      </c>
      <c r="B33" s="6">
        <v>1</v>
      </c>
      <c r="C33" s="87" t="s">
        <v>14</v>
      </c>
      <c r="D33" s="30">
        <v>1</v>
      </c>
      <c r="E33" s="21">
        <v>6.5</v>
      </c>
      <c r="F33" s="89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3" t="s">
        <v>97</v>
      </c>
      <c r="B34" s="6">
        <v>1</v>
      </c>
      <c r="C34" s="87" t="s">
        <v>14</v>
      </c>
      <c r="D34" s="30">
        <v>1</v>
      </c>
      <c r="E34" s="21">
        <v>0</v>
      </c>
      <c r="F34" s="89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3" t="s">
        <v>30</v>
      </c>
      <c r="B35" s="6">
        <v>1</v>
      </c>
      <c r="C35" s="87" t="s">
        <v>14</v>
      </c>
      <c r="D35" s="30">
        <v>1</v>
      </c>
      <c r="E35" s="21">
        <v>4.8</v>
      </c>
      <c r="F35" s="89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3" t="s">
        <v>98</v>
      </c>
      <c r="B36" s="6">
        <v>1</v>
      </c>
      <c r="C36" s="87" t="s">
        <v>31</v>
      </c>
      <c r="D36" s="27">
        <v>4.45</v>
      </c>
      <c r="E36" s="89">
        <v>450.19675464317231</v>
      </c>
      <c r="F36" s="89">
        <f>((D36/100)*0.5*SUM(F6:F35)*B36)</f>
        <v>10.016877790810584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3" t="s">
        <v>32</v>
      </c>
      <c r="B37" s="6">
        <v>1</v>
      </c>
      <c r="C37" s="87" t="s">
        <v>14</v>
      </c>
      <c r="D37" s="27">
        <v>0</v>
      </c>
      <c r="E37" s="21">
        <v>0</v>
      </c>
      <c r="F37" s="89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3" t="s">
        <v>99</v>
      </c>
      <c r="B38" s="95"/>
      <c r="C38" s="87"/>
      <c r="D38" s="88" t="s">
        <v>109</v>
      </c>
      <c r="E38" s="88" t="s">
        <v>109</v>
      </c>
      <c r="F38" s="89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100</v>
      </c>
      <c r="B39" s="6">
        <v>1</v>
      </c>
      <c r="C39" s="87" t="s">
        <v>107</v>
      </c>
      <c r="D39" s="93">
        <v>60</v>
      </c>
      <c r="E39" s="21">
        <v>0</v>
      </c>
      <c r="F39" s="89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101</v>
      </c>
      <c r="B40" s="6">
        <v>1</v>
      </c>
      <c r="C40" s="87" t="s">
        <v>107</v>
      </c>
      <c r="D40" s="88">
        <v>60</v>
      </c>
      <c r="E40" s="21">
        <v>0.27</v>
      </c>
      <c r="F40" s="89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102</v>
      </c>
      <c r="B41" s="6">
        <v>1</v>
      </c>
      <c r="C41" s="87" t="s">
        <v>107</v>
      </c>
      <c r="D41" s="88">
        <v>60</v>
      </c>
      <c r="E41" s="94">
        <v>1.9E-2</v>
      </c>
      <c r="F41" s="89">
        <f>D41*E41*B41</f>
        <v>1.1399999999999999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3"/>
      <c r="B42" s="86"/>
      <c r="C42" s="87"/>
      <c r="D42" s="88" t="s">
        <v>109</v>
      </c>
      <c r="E42" s="93" t="s">
        <v>109</v>
      </c>
      <c r="F42" s="89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3" t="s">
        <v>33</v>
      </c>
      <c r="B43" s="83"/>
      <c r="C43" s="87" t="s">
        <v>14</v>
      </c>
      <c r="D43" s="87">
        <v>1</v>
      </c>
      <c r="E43" s="21">
        <v>0</v>
      </c>
      <c r="F43" s="93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2" t="s">
        <v>34</v>
      </c>
      <c r="B44" s="83"/>
      <c r="C44" s="83"/>
      <c r="D44" s="83"/>
      <c r="E44" s="83"/>
      <c r="F44" s="84">
        <f>SUM(F6:F42)</f>
        <v>477.5536324339829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2" t="s">
        <v>35</v>
      </c>
      <c r="B45" s="82"/>
      <c r="C45" s="82"/>
      <c r="D45" s="82"/>
      <c r="E45" s="82"/>
      <c r="F45" s="85">
        <f>F3-F43-F44</f>
        <v>422.4463675660171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2" t="s">
        <v>36</v>
      </c>
      <c r="B46" s="83"/>
      <c r="C46" s="83"/>
      <c r="D46" s="83"/>
      <c r="E46" s="83"/>
      <c r="F46" s="83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3" t="s">
        <v>17</v>
      </c>
      <c r="B47" s="86"/>
      <c r="C47" s="87" t="s">
        <v>14</v>
      </c>
      <c r="D47" s="87">
        <v>1</v>
      </c>
      <c r="E47" s="88">
        <v>78.818969621124722</v>
      </c>
      <c r="F47" s="89">
        <f>D47*E47</f>
        <v>78.818969621124722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3" t="s">
        <v>37</v>
      </c>
      <c r="B48" s="86"/>
      <c r="C48" s="87" t="s">
        <v>14</v>
      </c>
      <c r="D48" s="87">
        <v>1</v>
      </c>
      <c r="E48" s="88">
        <v>19.269923987428808</v>
      </c>
      <c r="F48" s="89">
        <f>D48*E48</f>
        <v>19.269923987428808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3" t="s">
        <v>103</v>
      </c>
      <c r="B49" s="86"/>
      <c r="C49" s="87" t="s">
        <v>14</v>
      </c>
      <c r="D49" s="87">
        <v>1</v>
      </c>
      <c r="E49" s="88">
        <v>3.9409484810562363</v>
      </c>
      <c r="F49" s="89">
        <f>D49*E49</f>
        <v>3.9409484810562363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2" t="s">
        <v>38</v>
      </c>
      <c r="B50" s="83"/>
      <c r="C50" s="83"/>
      <c r="D50" s="83"/>
      <c r="E50" s="83"/>
      <c r="F50" s="84">
        <f>SUM(F47:F49)</f>
        <v>102.02984208960977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2" t="s">
        <v>39</v>
      </c>
      <c r="B51" s="82"/>
      <c r="C51" s="82"/>
      <c r="D51" s="82"/>
      <c r="E51" s="82"/>
      <c r="F51" s="85">
        <f>F44+F50</f>
        <v>579.58347452359271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0" t="s">
        <v>40</v>
      </c>
      <c r="B52" s="90"/>
      <c r="C52" s="90"/>
      <c r="D52" s="90"/>
      <c r="E52" s="90"/>
      <c r="F52" s="91">
        <f>F3-F43-F51</f>
        <v>320.41652547640729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2"/>
      <c r="B53" s="92"/>
      <c r="C53" s="92"/>
      <c r="D53" s="92"/>
      <c r="E53" s="92"/>
      <c r="F53" s="92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3" t="s">
        <v>104</v>
      </c>
      <c r="B54" s="83"/>
      <c r="C54" s="87"/>
      <c r="D54" s="87"/>
      <c r="E54" s="88"/>
      <c r="F54" s="93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3" t="s">
        <v>105</v>
      </c>
      <c r="B55" s="83"/>
      <c r="C55" s="87"/>
      <c r="D55" s="87"/>
      <c r="E55" s="88"/>
      <c r="F55" s="93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3" t="s">
        <v>106</v>
      </c>
      <c r="B56" s="82"/>
      <c r="C56" s="82"/>
      <c r="D56" s="82"/>
      <c r="E56" s="82"/>
      <c r="F56" s="85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3"/>
      <c r="B57" s="82"/>
      <c r="C57" s="82"/>
      <c r="D57" s="82"/>
      <c r="E57" s="82"/>
      <c r="F57" s="85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2021-11-22T03:15:00Z</dcterms:created>
  <dcterms:modified xsi:type="dcterms:W3CDTF">2022-03-17T02:09:30Z</dcterms:modified>
</cp:coreProperties>
</file>