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jeniings\Desktop\"/>
    </mc:Choice>
  </mc:AlternateContent>
  <bookViews>
    <workbookView xWindow="-120" yWindow="-120" windowWidth="29040" windowHeight="15840" tabRatio="754" activeTab="1"/>
  </bookViews>
  <sheets>
    <sheet name="Enter Hay Test Data" sheetId="11" r:id="rId1"/>
    <sheet name="Beef Cows" sheetId="1" r:id="rId2"/>
    <sheet name="Stockers &amp; Replacement Heifers" sheetId="8" r:id="rId3"/>
    <sheet name="Horses" sheetId="10" r:id="rId4"/>
    <sheet name="Sheep-Goats" sheetId="12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5" i="12" l="1"/>
  <c r="P23" i="12"/>
  <c r="P21" i="12"/>
  <c r="P15" i="12"/>
  <c r="P13" i="12"/>
  <c r="P11" i="12"/>
  <c r="O25" i="12"/>
  <c r="O23" i="12"/>
  <c r="O21" i="12"/>
  <c r="O15" i="12"/>
  <c r="O13" i="12"/>
  <c r="O11" i="12"/>
  <c r="N25" i="12"/>
  <c r="N23" i="12"/>
  <c r="N21" i="12"/>
  <c r="N15" i="12"/>
  <c r="N13" i="12"/>
  <c r="N11" i="12"/>
  <c r="M25" i="12"/>
  <c r="M23" i="12"/>
  <c r="M21" i="12"/>
  <c r="M15" i="12"/>
  <c r="M13" i="12"/>
  <c r="M11" i="12"/>
  <c r="L25" i="12"/>
  <c r="L23" i="12"/>
  <c r="L21" i="12"/>
  <c r="L15" i="12"/>
  <c r="L13" i="12"/>
  <c r="L11" i="12"/>
  <c r="K25" i="12"/>
  <c r="K23" i="12"/>
  <c r="K21" i="12"/>
  <c r="K15" i="12"/>
  <c r="K13" i="12"/>
  <c r="K11" i="12"/>
  <c r="J25" i="12"/>
  <c r="J23" i="12"/>
  <c r="J21" i="12"/>
  <c r="J15" i="12"/>
  <c r="J13" i="12"/>
  <c r="J11" i="12"/>
  <c r="I25" i="12"/>
  <c r="I23" i="12"/>
  <c r="I21" i="12"/>
  <c r="I15" i="12"/>
  <c r="I13" i="12"/>
  <c r="I11" i="12"/>
  <c r="H25" i="12"/>
  <c r="H23" i="12"/>
  <c r="H21" i="12"/>
  <c r="H15" i="12"/>
  <c r="H13" i="12"/>
  <c r="H11" i="12"/>
  <c r="G25" i="12"/>
  <c r="G23" i="12"/>
  <c r="G21" i="12"/>
  <c r="G15" i="12"/>
  <c r="G13" i="12"/>
  <c r="G11" i="12"/>
  <c r="G8" i="12"/>
  <c r="F23" i="12"/>
  <c r="F25" i="12"/>
  <c r="F21" i="12"/>
  <c r="F15" i="12"/>
  <c r="E25" i="12"/>
  <c r="G16" i="12"/>
  <c r="F13" i="12"/>
  <c r="F11" i="12"/>
  <c r="F10" i="12"/>
  <c r="E23" i="12"/>
  <c r="E21" i="12"/>
  <c r="E15" i="12"/>
  <c r="E13" i="12"/>
  <c r="E11" i="12"/>
  <c r="E8" i="12"/>
  <c r="P26" i="12" l="1"/>
  <c r="P24" i="12"/>
  <c r="P22" i="12"/>
  <c r="P20" i="12"/>
  <c r="P19" i="12"/>
  <c r="P18" i="12"/>
  <c r="P16" i="12"/>
  <c r="P14" i="12"/>
  <c r="P12" i="12"/>
  <c r="P10" i="12"/>
  <c r="P9" i="12"/>
  <c r="P8" i="12"/>
  <c r="O26" i="12"/>
  <c r="O24" i="12"/>
  <c r="O22" i="12"/>
  <c r="O20" i="12"/>
  <c r="O19" i="12"/>
  <c r="O18" i="12"/>
  <c r="O16" i="12"/>
  <c r="O14" i="12"/>
  <c r="O12" i="12"/>
  <c r="O10" i="12"/>
  <c r="O9" i="12"/>
  <c r="O8" i="12"/>
  <c r="N26" i="12"/>
  <c r="N24" i="12"/>
  <c r="N22" i="12"/>
  <c r="N20" i="12"/>
  <c r="N19" i="12"/>
  <c r="N18" i="12"/>
  <c r="N16" i="12"/>
  <c r="N14" i="12"/>
  <c r="N12" i="12"/>
  <c r="N10" i="12"/>
  <c r="N9" i="12"/>
  <c r="N8" i="12"/>
  <c r="M26" i="12"/>
  <c r="M24" i="12"/>
  <c r="M22" i="12"/>
  <c r="M20" i="12"/>
  <c r="M19" i="12"/>
  <c r="M18" i="12"/>
  <c r="M16" i="12"/>
  <c r="M14" i="12"/>
  <c r="M12" i="12"/>
  <c r="M10" i="12"/>
  <c r="M9" i="12"/>
  <c r="M8" i="12"/>
  <c r="P6" i="12"/>
  <c r="O6" i="12"/>
  <c r="N6" i="12"/>
  <c r="M6" i="12"/>
  <c r="O4" i="12"/>
  <c r="M4" i="12"/>
  <c r="P21" i="10"/>
  <c r="P20" i="10"/>
  <c r="P19" i="10"/>
  <c r="P18" i="10"/>
  <c r="P16" i="10"/>
  <c r="P15" i="10"/>
  <c r="P13" i="10"/>
  <c r="P12" i="10"/>
  <c r="P11" i="10"/>
  <c r="P9" i="10"/>
  <c r="P8" i="10"/>
  <c r="O21" i="10"/>
  <c r="O20" i="10"/>
  <c r="O19" i="10"/>
  <c r="O18" i="10"/>
  <c r="O16" i="10"/>
  <c r="O15" i="10"/>
  <c r="O13" i="10"/>
  <c r="O12" i="10"/>
  <c r="O11" i="10"/>
  <c r="O9" i="10"/>
  <c r="O8" i="10"/>
  <c r="N21" i="10"/>
  <c r="N20" i="10"/>
  <c r="N19" i="10"/>
  <c r="N18" i="10"/>
  <c r="N16" i="10"/>
  <c r="N15" i="10"/>
  <c r="N13" i="10"/>
  <c r="N12" i="10"/>
  <c r="N11" i="10"/>
  <c r="N9" i="10"/>
  <c r="N8" i="10"/>
  <c r="M21" i="10"/>
  <c r="M20" i="10"/>
  <c r="M19" i="10"/>
  <c r="M18" i="10"/>
  <c r="M16" i="10"/>
  <c r="M15" i="10"/>
  <c r="M13" i="10"/>
  <c r="M12" i="10"/>
  <c r="M11" i="10"/>
  <c r="M9" i="10"/>
  <c r="M8" i="10"/>
  <c r="P6" i="10"/>
  <c r="O6" i="10"/>
  <c r="N6" i="10"/>
  <c r="M6" i="10"/>
  <c r="O4" i="10"/>
  <c r="M4" i="10"/>
  <c r="O22" i="8"/>
  <c r="O21" i="8"/>
  <c r="O20" i="8"/>
  <c r="O18" i="8"/>
  <c r="O17" i="8"/>
  <c r="O16" i="8"/>
  <c r="O14" i="8"/>
  <c r="O13" i="8"/>
  <c r="O12" i="8"/>
  <c r="O10" i="8"/>
  <c r="O9" i="8"/>
  <c r="O8" i="8"/>
  <c r="N22" i="8"/>
  <c r="N21" i="8"/>
  <c r="N20" i="8"/>
  <c r="N18" i="8"/>
  <c r="N17" i="8"/>
  <c r="N16" i="8"/>
  <c r="N14" i="8"/>
  <c r="N13" i="8"/>
  <c r="N12" i="8"/>
  <c r="N10" i="8"/>
  <c r="N9" i="8"/>
  <c r="N8" i="8"/>
  <c r="M22" i="8"/>
  <c r="M21" i="8"/>
  <c r="M20" i="8"/>
  <c r="M18" i="8"/>
  <c r="M17" i="8"/>
  <c r="M16" i="8"/>
  <c r="M14" i="8"/>
  <c r="M13" i="8"/>
  <c r="M12" i="8"/>
  <c r="M10" i="8"/>
  <c r="M9" i="8"/>
  <c r="M8" i="8"/>
  <c r="L22" i="8"/>
  <c r="L21" i="8"/>
  <c r="L20" i="8"/>
  <c r="L18" i="8"/>
  <c r="L17" i="8"/>
  <c r="L16" i="8"/>
  <c r="L14" i="8"/>
  <c r="L13" i="8"/>
  <c r="L12" i="8"/>
  <c r="L10" i="8"/>
  <c r="L9" i="8"/>
  <c r="L8" i="8"/>
  <c r="O6" i="8"/>
  <c r="N6" i="8"/>
  <c r="M6" i="8"/>
  <c r="L6" i="8"/>
  <c r="N4" i="8"/>
  <c r="L4" i="8"/>
  <c r="O6" i="1"/>
  <c r="N6" i="1"/>
  <c r="M6" i="1"/>
  <c r="L6" i="1"/>
  <c r="O22" i="1"/>
  <c r="O21" i="1"/>
  <c r="O20" i="1"/>
  <c r="O18" i="1"/>
  <c r="O17" i="1"/>
  <c r="O16" i="1"/>
  <c r="O14" i="1"/>
  <c r="O13" i="1"/>
  <c r="O12" i="1"/>
  <c r="O10" i="1"/>
  <c r="O9" i="1"/>
  <c r="O8" i="1"/>
  <c r="N22" i="1"/>
  <c r="N21" i="1"/>
  <c r="N20" i="1"/>
  <c r="N18" i="1"/>
  <c r="N17" i="1"/>
  <c r="N16" i="1"/>
  <c r="N14" i="1"/>
  <c r="N13" i="1"/>
  <c r="N12" i="1"/>
  <c r="N10" i="1"/>
  <c r="N9" i="1"/>
  <c r="N8" i="1"/>
  <c r="N4" i="1"/>
  <c r="L4" i="1"/>
  <c r="M22" i="1"/>
  <c r="M21" i="1"/>
  <c r="M20" i="1"/>
  <c r="M18" i="1"/>
  <c r="M17" i="1"/>
  <c r="M16" i="1"/>
  <c r="L16" i="1"/>
  <c r="M14" i="1"/>
  <c r="M13" i="1"/>
  <c r="M12" i="1"/>
  <c r="M10" i="1"/>
  <c r="M9" i="1"/>
  <c r="M8" i="1"/>
  <c r="L22" i="1"/>
  <c r="L21" i="1"/>
  <c r="L20" i="1"/>
  <c r="L18" i="1"/>
  <c r="L17" i="1"/>
  <c r="L14" i="1"/>
  <c r="L13" i="1"/>
  <c r="L12" i="1"/>
  <c r="L8" i="1"/>
  <c r="L9" i="1"/>
  <c r="L10" i="1"/>
  <c r="L26" i="12" l="1"/>
  <c r="L24" i="12"/>
  <c r="L22" i="12"/>
  <c r="L20" i="12"/>
  <c r="L19" i="12"/>
  <c r="L18" i="12"/>
  <c r="J26" i="12"/>
  <c r="J24" i="12"/>
  <c r="J22" i="12"/>
  <c r="J20" i="12"/>
  <c r="J19" i="12"/>
  <c r="J18" i="12"/>
  <c r="H26" i="12"/>
  <c r="H24" i="12"/>
  <c r="H22" i="12"/>
  <c r="H20" i="12"/>
  <c r="H19" i="12"/>
  <c r="H18" i="12"/>
  <c r="F26" i="12"/>
  <c r="F24" i="12"/>
  <c r="F22" i="12"/>
  <c r="F20" i="12"/>
  <c r="F19" i="12"/>
  <c r="F18" i="12"/>
  <c r="K26" i="12"/>
  <c r="K24" i="12"/>
  <c r="K22" i="12"/>
  <c r="K20" i="12"/>
  <c r="K19" i="12"/>
  <c r="K18" i="12"/>
  <c r="I26" i="12"/>
  <c r="I24" i="12"/>
  <c r="I22" i="12"/>
  <c r="I20" i="12"/>
  <c r="I19" i="12"/>
  <c r="I18" i="12"/>
  <c r="G26" i="12"/>
  <c r="G24" i="12"/>
  <c r="G22" i="12"/>
  <c r="G20" i="12"/>
  <c r="G19" i="12"/>
  <c r="G18" i="12"/>
  <c r="E26" i="12"/>
  <c r="E24" i="12"/>
  <c r="E22" i="12"/>
  <c r="E20" i="12"/>
  <c r="E19" i="12"/>
  <c r="E18" i="12"/>
  <c r="L16" i="12"/>
  <c r="L14" i="12"/>
  <c r="L12" i="12"/>
  <c r="L10" i="12"/>
  <c r="L9" i="12"/>
  <c r="L8" i="12"/>
  <c r="J16" i="12"/>
  <c r="J14" i="12"/>
  <c r="J12" i="12"/>
  <c r="J10" i="12"/>
  <c r="J9" i="12"/>
  <c r="J8" i="12"/>
  <c r="H16" i="12"/>
  <c r="H14" i="12"/>
  <c r="H12" i="12"/>
  <c r="H10" i="12"/>
  <c r="H9" i="12"/>
  <c r="H8" i="12"/>
  <c r="K16" i="12"/>
  <c r="K14" i="12"/>
  <c r="K12" i="12"/>
  <c r="K10" i="12"/>
  <c r="K9" i="12"/>
  <c r="K8" i="12"/>
  <c r="I16" i="12"/>
  <c r="I14" i="12"/>
  <c r="I12" i="12"/>
  <c r="I10" i="12"/>
  <c r="I9" i="12"/>
  <c r="I8" i="12"/>
  <c r="G14" i="12"/>
  <c r="G12" i="12"/>
  <c r="G10" i="12"/>
  <c r="G9" i="12"/>
  <c r="F16" i="12"/>
  <c r="F14" i="12"/>
  <c r="F12" i="12"/>
  <c r="F9" i="12"/>
  <c r="F8" i="12"/>
  <c r="E16" i="12"/>
  <c r="E14" i="12"/>
  <c r="E12" i="12"/>
  <c r="E10" i="12"/>
  <c r="E9" i="12"/>
  <c r="K4" i="12"/>
  <c r="I4" i="12"/>
  <c r="G4" i="12"/>
  <c r="E4" i="12"/>
  <c r="L6" i="12"/>
  <c r="K6" i="12"/>
  <c r="J6" i="12"/>
  <c r="I6" i="12"/>
  <c r="H6" i="12"/>
  <c r="G6" i="12"/>
  <c r="F6" i="12"/>
  <c r="E6" i="12"/>
  <c r="D9" i="8"/>
  <c r="L6" i="10"/>
  <c r="K6" i="10"/>
  <c r="J6" i="10"/>
  <c r="I6" i="10"/>
  <c r="H6" i="10"/>
  <c r="G6" i="10"/>
  <c r="F6" i="10"/>
  <c r="E6" i="10"/>
  <c r="K6" i="8"/>
  <c r="J6" i="8"/>
  <c r="I6" i="8"/>
  <c r="H6" i="8"/>
  <c r="G6" i="8"/>
  <c r="F6" i="8"/>
  <c r="E6" i="8"/>
  <c r="D6" i="8"/>
  <c r="K6" i="1"/>
  <c r="J6" i="1"/>
  <c r="I6" i="1"/>
  <c r="H6" i="1"/>
  <c r="G6" i="1"/>
  <c r="F6" i="1"/>
  <c r="E6" i="1"/>
  <c r="D6" i="1"/>
  <c r="D8" i="1"/>
  <c r="J4" i="8" l="1"/>
  <c r="J4" i="1"/>
  <c r="H4" i="8"/>
  <c r="H4" i="1"/>
  <c r="F4" i="8"/>
  <c r="D4" i="8"/>
  <c r="L21" i="10"/>
  <c r="L20" i="10"/>
  <c r="L19" i="10"/>
  <c r="L18" i="10"/>
  <c r="J21" i="10"/>
  <c r="J20" i="10"/>
  <c r="J19" i="10"/>
  <c r="J18" i="10"/>
  <c r="H21" i="10"/>
  <c r="H20" i="10"/>
  <c r="H19" i="10"/>
  <c r="H18" i="10"/>
  <c r="F21" i="10"/>
  <c r="F20" i="10"/>
  <c r="F19" i="10"/>
  <c r="F18" i="10"/>
  <c r="K21" i="10"/>
  <c r="K20" i="10"/>
  <c r="K19" i="10"/>
  <c r="K18" i="10"/>
  <c r="I21" i="10"/>
  <c r="I20" i="10"/>
  <c r="I19" i="10"/>
  <c r="I18" i="10"/>
  <c r="G21" i="10"/>
  <c r="G20" i="10"/>
  <c r="G19" i="10"/>
  <c r="G18" i="10"/>
  <c r="E21" i="10"/>
  <c r="E20" i="10"/>
  <c r="E19" i="10"/>
  <c r="E18" i="10"/>
  <c r="L16" i="10"/>
  <c r="L15" i="10"/>
  <c r="J16" i="10"/>
  <c r="J15" i="10"/>
  <c r="H16" i="10"/>
  <c r="H15" i="10"/>
  <c r="F16" i="10"/>
  <c r="F15" i="10"/>
  <c r="K16" i="10"/>
  <c r="K15" i="10"/>
  <c r="I16" i="10"/>
  <c r="I15" i="10"/>
  <c r="G16" i="10"/>
  <c r="G15" i="10"/>
  <c r="E16" i="10"/>
  <c r="E15" i="10"/>
  <c r="K4" i="10"/>
  <c r="I4" i="10"/>
  <c r="G4" i="10"/>
  <c r="F4" i="1"/>
  <c r="E4" i="10"/>
  <c r="L13" i="10"/>
  <c r="L12" i="10"/>
  <c r="L11" i="10"/>
  <c r="J13" i="10"/>
  <c r="J12" i="10"/>
  <c r="J11" i="10"/>
  <c r="H13" i="10"/>
  <c r="H12" i="10"/>
  <c r="H11" i="10"/>
  <c r="F13" i="10"/>
  <c r="F12" i="10"/>
  <c r="F11" i="10"/>
  <c r="K13" i="10"/>
  <c r="K12" i="10"/>
  <c r="K11" i="10"/>
  <c r="I13" i="10"/>
  <c r="I12" i="10"/>
  <c r="I11" i="10"/>
  <c r="G13" i="10"/>
  <c r="G12" i="10"/>
  <c r="G11" i="10"/>
  <c r="E13" i="10"/>
  <c r="E12" i="10"/>
  <c r="E11" i="10"/>
  <c r="L9" i="10"/>
  <c r="L8" i="10"/>
  <c r="J9" i="10"/>
  <c r="J8" i="10"/>
  <c r="H9" i="10"/>
  <c r="H8" i="10"/>
  <c r="F9" i="10"/>
  <c r="F8" i="10"/>
  <c r="K9" i="10"/>
  <c r="K8" i="10"/>
  <c r="I9" i="10"/>
  <c r="I8" i="10"/>
  <c r="G9" i="10"/>
  <c r="G8" i="10"/>
  <c r="E9" i="10"/>
  <c r="E8" i="10"/>
  <c r="D9" i="1"/>
  <c r="F21" i="8"/>
  <c r="F20" i="8"/>
  <c r="K22" i="8"/>
  <c r="K21" i="8"/>
  <c r="K20" i="8"/>
  <c r="J22" i="8"/>
  <c r="J21" i="8"/>
  <c r="J20" i="8"/>
  <c r="I22" i="8"/>
  <c r="I21" i="8"/>
  <c r="I20" i="8"/>
  <c r="H22" i="8"/>
  <c r="H21" i="8"/>
  <c r="H20" i="8"/>
  <c r="G22" i="8"/>
  <c r="G21" i="8"/>
  <c r="G20" i="8"/>
  <c r="F22" i="8"/>
  <c r="E22" i="8"/>
  <c r="E21" i="8"/>
  <c r="E20" i="8"/>
  <c r="D22" i="8"/>
  <c r="D21" i="8"/>
  <c r="D20" i="8"/>
  <c r="K18" i="8"/>
  <c r="K17" i="8"/>
  <c r="K16" i="8"/>
  <c r="J18" i="8"/>
  <c r="J17" i="8"/>
  <c r="J16" i="8"/>
  <c r="I18" i="8"/>
  <c r="I17" i="8"/>
  <c r="I16" i="8"/>
  <c r="H18" i="8"/>
  <c r="H17" i="8"/>
  <c r="H16" i="8"/>
  <c r="G18" i="8"/>
  <c r="G17" i="8"/>
  <c r="G16" i="8"/>
  <c r="F18" i="8"/>
  <c r="F17" i="8"/>
  <c r="F16" i="8"/>
  <c r="E18" i="8"/>
  <c r="E17" i="8"/>
  <c r="E16" i="8"/>
  <c r="D18" i="8"/>
  <c r="D17" i="8"/>
  <c r="D16" i="8"/>
  <c r="J14" i="8"/>
  <c r="J13" i="8"/>
  <c r="J12" i="8"/>
  <c r="H14" i="8"/>
  <c r="H13" i="8"/>
  <c r="H12" i="8"/>
  <c r="F14" i="8"/>
  <c r="F13" i="8"/>
  <c r="F12" i="8"/>
  <c r="D14" i="8"/>
  <c r="D13" i="8"/>
  <c r="D12" i="8"/>
  <c r="K14" i="8"/>
  <c r="K13" i="8"/>
  <c r="K12" i="8"/>
  <c r="I14" i="8"/>
  <c r="I13" i="8"/>
  <c r="I12" i="8"/>
  <c r="G14" i="8"/>
  <c r="G13" i="8"/>
  <c r="G12" i="8"/>
  <c r="E14" i="8"/>
  <c r="E13" i="8"/>
  <c r="E12" i="8"/>
  <c r="K10" i="8"/>
  <c r="K8" i="8"/>
  <c r="K9" i="8"/>
  <c r="J10" i="8"/>
  <c r="J9" i="8"/>
  <c r="J8" i="8"/>
  <c r="I10" i="8"/>
  <c r="I9" i="8"/>
  <c r="I8" i="8"/>
  <c r="H10" i="8"/>
  <c r="H9" i="8"/>
  <c r="H8" i="8"/>
  <c r="G10" i="8"/>
  <c r="G9" i="8"/>
  <c r="G8" i="8"/>
  <c r="F10" i="8"/>
  <c r="F9" i="8"/>
  <c r="F8" i="8"/>
  <c r="E10" i="8"/>
  <c r="E9" i="8"/>
  <c r="D10" i="8"/>
  <c r="E8" i="8"/>
  <c r="D8" i="8"/>
  <c r="D4" i="1" l="1"/>
  <c r="I21" i="1"/>
  <c r="K22" i="1"/>
  <c r="K21" i="1"/>
  <c r="K20" i="1"/>
  <c r="J22" i="1"/>
  <c r="J21" i="1"/>
  <c r="I22" i="1"/>
  <c r="I20" i="1"/>
  <c r="H22" i="1"/>
  <c r="H21" i="1"/>
  <c r="G22" i="1"/>
  <c r="G21" i="1"/>
  <c r="G20" i="1"/>
  <c r="F22" i="1"/>
  <c r="F21" i="1"/>
  <c r="E22" i="1"/>
  <c r="E21" i="1"/>
  <c r="E20" i="1"/>
  <c r="D22" i="1"/>
  <c r="D21" i="1"/>
  <c r="J20" i="1"/>
  <c r="H20" i="1"/>
  <c r="F20" i="1"/>
  <c r="D20" i="1"/>
  <c r="K18" i="1"/>
  <c r="K17" i="1"/>
  <c r="J18" i="1"/>
  <c r="J17" i="1"/>
  <c r="I18" i="1"/>
  <c r="I17" i="1"/>
  <c r="H18" i="1"/>
  <c r="H17" i="1"/>
  <c r="G18" i="1"/>
  <c r="G17" i="1"/>
  <c r="F18" i="1"/>
  <c r="F17" i="1"/>
  <c r="E18" i="1"/>
  <c r="E17" i="1"/>
  <c r="D18" i="1"/>
  <c r="K13" i="1"/>
  <c r="K12" i="1"/>
  <c r="I13" i="1"/>
  <c r="I12" i="1"/>
  <c r="G13" i="1"/>
  <c r="G12" i="1"/>
  <c r="E13" i="1"/>
  <c r="E12" i="1"/>
  <c r="J13" i="1"/>
  <c r="H13" i="1"/>
  <c r="F13" i="1"/>
  <c r="D13" i="1"/>
  <c r="D17" i="1"/>
  <c r="I16" i="1"/>
  <c r="K16" i="1"/>
  <c r="G16" i="1"/>
  <c r="E16" i="1"/>
  <c r="J16" i="1"/>
  <c r="H16" i="1"/>
  <c r="F16" i="1"/>
  <c r="D16" i="1"/>
  <c r="K14" i="1"/>
  <c r="J14" i="1"/>
  <c r="I14" i="1"/>
  <c r="H14" i="1"/>
  <c r="G14" i="1"/>
  <c r="F14" i="1"/>
  <c r="E14" i="1"/>
  <c r="D14" i="1"/>
  <c r="J12" i="1"/>
  <c r="H12" i="1"/>
  <c r="F12" i="1"/>
  <c r="D12" i="1"/>
  <c r="K10" i="1"/>
  <c r="K9" i="1"/>
  <c r="K8" i="1"/>
  <c r="I10" i="1"/>
  <c r="I9" i="1"/>
  <c r="I8" i="1"/>
  <c r="J10" i="1"/>
  <c r="J9" i="1"/>
  <c r="H10" i="1"/>
  <c r="H9" i="1"/>
  <c r="J8" i="1"/>
  <c r="H8" i="1"/>
  <c r="G10" i="1"/>
  <c r="G9" i="1"/>
  <c r="G8" i="1"/>
  <c r="F10" i="1"/>
  <c r="F9" i="1"/>
  <c r="F8" i="1"/>
  <c r="E10" i="1"/>
  <c r="D10" i="1"/>
  <c r="E9" i="1"/>
  <c r="E8" i="1"/>
</calcChain>
</file>

<file path=xl/sharedStrings.xml><?xml version="1.0" encoding="utf-8"?>
<sst xmlns="http://schemas.openxmlformats.org/spreadsheetml/2006/main" count="145" uniqueCount="75">
  <si>
    <t>TDN</t>
  </si>
  <si>
    <t>CP</t>
  </si>
  <si>
    <t>University of Arkansas Division of Agriculture - Cooperative Extension Service</t>
  </si>
  <si>
    <t>Hay Quality Calculator</t>
  </si>
  <si>
    <t>Dry</t>
  </si>
  <si>
    <t>Late Gestation</t>
  </si>
  <si>
    <t>Lactation</t>
  </si>
  <si>
    <t>1,000 lb cow</t>
  </si>
  <si>
    <t>1,400 lb cow</t>
  </si>
  <si>
    <t>1,200 lb cow</t>
  </si>
  <si>
    <t>1,100 lb cow</t>
  </si>
  <si>
    <t>1 lb adg</t>
  </si>
  <si>
    <t>1.5 lb adg</t>
  </si>
  <si>
    <t>2 lb adg</t>
  </si>
  <si>
    <t>Maintenance Only</t>
  </si>
  <si>
    <t>Mature Horse-Maintenance</t>
  </si>
  <si>
    <t>Stallions</t>
  </si>
  <si>
    <t>Breeding Mares</t>
  </si>
  <si>
    <t>Lactating Mares (0-3 months post foaling)</t>
  </si>
  <si>
    <t>Growing Animals</t>
  </si>
  <si>
    <t>Weanling (4-6 months)</t>
  </si>
  <si>
    <t>Yearling (12 months)</t>
  </si>
  <si>
    <t>Long-yearling (18 months)</t>
  </si>
  <si>
    <t>Two-year old</t>
  </si>
  <si>
    <t>Working Horses</t>
  </si>
  <si>
    <t>Light work</t>
  </si>
  <si>
    <t>Moderate work</t>
  </si>
  <si>
    <t>Heavy/Intense work</t>
  </si>
  <si>
    <t xml:space="preserve">Pregnant Mares - Late Gestation </t>
  </si>
  <si>
    <t>Beef Cows</t>
  </si>
  <si>
    <t>Horses</t>
  </si>
  <si>
    <t>Sheep and Goats</t>
  </si>
  <si>
    <t>Ewe, Dry (110 lbs)</t>
  </si>
  <si>
    <t>Ewe, Dry (154 lbs)</t>
  </si>
  <si>
    <t>Ewe, lactating (110 lbs)</t>
  </si>
  <si>
    <t>Ewe, Flushing (110 lbs)</t>
  </si>
  <si>
    <t>Sheep</t>
  </si>
  <si>
    <t>Goats</t>
  </si>
  <si>
    <t>Doe, Dry (110 lbs)</t>
  </si>
  <si>
    <t>Doe, Dry (154 lbs)</t>
  </si>
  <si>
    <t>Doe, last trimester (110 lbs)</t>
  </si>
  <si>
    <t>Doe, Lactating (110 lbs)</t>
  </si>
  <si>
    <t>Doe, Flushing (110 lbs)</t>
  </si>
  <si>
    <t>Kid, Growing (67 lbs)</t>
  </si>
  <si>
    <t>Ewe, Last Trimester (110 lbs)</t>
  </si>
  <si>
    <t>Lamb, Growing (66 lbs)</t>
  </si>
  <si>
    <t>400 lb calf</t>
  </si>
  <si>
    <t>500 lb calf</t>
  </si>
  <si>
    <t>600 lb calf</t>
  </si>
  <si>
    <t>700 lb calf</t>
  </si>
  <si>
    <t>Enter hay sample ID below</t>
  </si>
  <si>
    <t>Values shown in red meet less than 90% of animal requirement. Consult a nutritionist for ration assistance.</t>
  </si>
  <si>
    <t>Ewe, lactating (154 lbs)</t>
  </si>
  <si>
    <t>Ewe flushing (154 lbs)</t>
  </si>
  <si>
    <t>Doe, lactating (154 lbs)</t>
  </si>
  <si>
    <t>Doe, Flushing (154 lbs)</t>
  </si>
  <si>
    <t>Ewe, last trimester (154 lbs)</t>
  </si>
  <si>
    <t>Doe, last trimester (154 lbs)</t>
  </si>
  <si>
    <t>Enter %CP below</t>
  </si>
  <si>
    <t>Enter %TDN below</t>
  </si>
  <si>
    <t>Hay ID 1</t>
  </si>
  <si>
    <t>Hay ID 2</t>
  </si>
  <si>
    <t>Hay ID 3</t>
  </si>
  <si>
    <t>Hay ID 4</t>
  </si>
  <si>
    <t>Hay ID 6</t>
  </si>
  <si>
    <t>Hay ID 5</t>
  </si>
  <si>
    <t>Estimated percentage (%) of requirements met by this hay</t>
  </si>
  <si>
    <t xml:space="preserve">Enter the Hay Sample ID and forage test values for CP and TDN (Dry Matter Basis) </t>
  </si>
  <si>
    <t>in the spaces below for up to six different hay samples</t>
  </si>
  <si>
    <t xml:space="preserve">This program will calculate the percentage of Crude Protein (CP) and Total Digestible Nutrient (TDN) </t>
  </si>
  <si>
    <t>requirements met for different classes of livestock from hay</t>
  </si>
  <si>
    <t>Stockers and Heifers</t>
  </si>
  <si>
    <t>Click on tabs below to see results for Beef Cows, Stockers/heifers, Horses, and Sheep/goats</t>
  </si>
  <si>
    <t>*gestation and lactating requirements based on twins</t>
  </si>
  <si>
    <t>haycalculator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</si>
</sst>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8"/>
      <name val="Arial"/>
    </font>
    <font>
      <b/>
      <sz val="16"/>
      <name val="Arial"/>
      <family val="2"/>
    </font>
    <font>
      <b/>
      <i/>
      <sz val="12"/>
      <color indexed="1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u/>
      <sz val="16"/>
      <color theme="1"/>
      <name val="Arial"/>
      <family val="2"/>
    </font>
    <font>
      <b/>
      <sz val="16"/>
      <color theme="1"/>
      <name val="Arial"/>
      <family val="2"/>
    </font>
    <font>
      <b/>
      <sz val="22"/>
      <name val="Arial"/>
      <family val="2"/>
    </font>
    <font>
      <b/>
      <sz val="24"/>
      <color theme="1"/>
      <name val="Arial"/>
      <family val="2"/>
    </font>
    <font>
      <sz val="16"/>
      <color theme="1"/>
      <name val="Arial"/>
      <family val="2"/>
    </font>
    <font>
      <b/>
      <sz val="14"/>
      <color rgb="FF9C0006"/>
      <name val="Calibri"/>
      <family val="2"/>
      <scheme val="minor"/>
    </font>
    <font>
      <i/>
      <sz val="24"/>
      <name val="Arial"/>
      <family val="2"/>
    </font>
    <font>
      <b/>
      <i/>
      <sz val="18"/>
      <color indexed="10"/>
      <name val="Arial"/>
      <family val="2"/>
    </font>
    <font>
      <b/>
      <sz val="20"/>
      <color theme="1"/>
      <name val="Arial"/>
      <family val="2"/>
    </font>
    <font>
      <b/>
      <sz val="36"/>
      <color theme="1"/>
      <name val="Arial"/>
      <family val="2"/>
    </font>
    <font>
      <b/>
      <sz val="18"/>
      <name val="Arial"/>
      <family val="2"/>
    </font>
    <font>
      <b/>
      <u/>
      <sz val="18"/>
      <name val="Arial"/>
      <family val="2"/>
    </font>
    <font>
      <b/>
      <i/>
      <sz val="24"/>
      <name val="Arial"/>
      <family val="2"/>
    </font>
    <font>
      <sz val="12"/>
      <name val="Arial"/>
      <family val="2"/>
    </font>
    <font>
      <b/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2" tint="-0.249977111117893"/>
        <bgColor indexed="64"/>
      </patternFill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FF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FFC00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00B050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rgb="FF00FFFF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2" tint="-0.25098422193060094"/>
        </stop>
        <stop position="1">
          <color theme="0"/>
        </stop>
      </gradientFill>
    </fill>
    <fill>
      <patternFill patternType="darkTrellis">
        <fgColor theme="2" tint="-0.24994659260841701"/>
        <bgColor theme="2" tint="-9.9948118533890809E-2"/>
      </patternFill>
    </fill>
    <fill>
      <patternFill patternType="darkTrellis">
        <fgColor theme="2" tint="-0.24994659260841701"/>
        <bgColor indexed="65"/>
      </patternFill>
    </fill>
    <fill>
      <patternFill patternType="darkTrellis">
        <fgColor theme="2" tint="-0.24994659260841701"/>
        <bgColor theme="0"/>
      </patternFill>
    </fill>
    <fill>
      <patternFill patternType="darkTrellis">
        <fgColor theme="2" tint="-0.24994659260841701"/>
        <bgColor theme="2" tint="-9.9917600024414813E-2"/>
      </patternFill>
    </fill>
    <fill>
      <patternFill patternType="darkTrellis">
        <fgColor theme="2" tint="-0.24994659260841701"/>
        <bgColor auto="1"/>
      </patternFill>
    </fill>
    <fill>
      <gradientFill degree="90">
        <stop position="0">
          <color theme="0"/>
        </stop>
        <stop position="0.5">
          <color theme="7" tint="0.40000610370189521"/>
        </stop>
        <stop position="1">
          <color theme="0"/>
        </stop>
      </gradient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theme="1"/>
      </bottom>
      <diagonal/>
    </border>
  </borders>
  <cellStyleXfs count="2">
    <xf numFmtId="0" fontId="0" fillId="0" borderId="0"/>
    <xf numFmtId="0" fontId="11" fillId="7" borderId="0" applyNumberFormat="0" applyBorder="0" applyAlignment="0" applyProtection="0"/>
  </cellStyleXfs>
  <cellXfs count="151">
    <xf numFmtId="0" fontId="0" fillId="0" borderId="0" xfId="0"/>
    <xf numFmtId="0" fontId="0" fillId="0" borderId="0" xfId="0" applyProtection="1"/>
    <xf numFmtId="0" fontId="0" fillId="0" borderId="0" xfId="0"/>
    <xf numFmtId="0" fontId="0" fillId="0" borderId="0" xfId="0"/>
    <xf numFmtId="0" fontId="11" fillId="7" borderId="1" xfId="1" applyBorder="1" applyProtection="1"/>
    <xf numFmtId="0" fontId="11" fillId="7" borderId="4" xfId="1" applyBorder="1"/>
    <xf numFmtId="0" fontId="11" fillId="7" borderId="5" xfId="1" applyBorder="1"/>
    <xf numFmtId="0" fontId="0" fillId="0" borderId="0" xfId="0"/>
    <xf numFmtId="0" fontId="0" fillId="0" borderId="0" xfId="0"/>
    <xf numFmtId="1" fontId="2" fillId="2" borderId="2" xfId="0" applyNumberFormat="1" applyFont="1" applyFill="1" applyBorder="1" applyAlignment="1" applyProtection="1">
      <alignment horizontal="center"/>
    </xf>
    <xf numFmtId="1" fontId="2" fillId="8" borderId="2" xfId="0" applyNumberFormat="1" applyFont="1" applyFill="1" applyBorder="1" applyAlignment="1" applyProtection="1">
      <alignment horizontal="center"/>
    </xf>
    <xf numFmtId="1" fontId="2" fillId="9" borderId="2" xfId="0" applyNumberFormat="1" applyFont="1" applyFill="1" applyBorder="1" applyAlignment="1" applyProtection="1">
      <alignment horizontal="center"/>
    </xf>
    <xf numFmtId="1" fontId="2" fillId="5" borderId="2" xfId="0" applyNumberFormat="1" applyFont="1" applyFill="1" applyBorder="1" applyAlignment="1" applyProtection="1">
      <alignment horizontal="center"/>
    </xf>
    <xf numFmtId="1" fontId="2" fillId="10" borderId="2" xfId="0" applyNumberFormat="1" applyFont="1" applyFill="1" applyBorder="1" applyAlignment="1" applyProtection="1">
      <alignment horizontal="center"/>
    </xf>
    <xf numFmtId="0" fontId="0" fillId="17" borderId="0" xfId="0" applyFill="1" applyProtection="1"/>
    <xf numFmtId="0" fontId="0" fillId="17" borderId="0" xfId="0" applyFill="1"/>
    <xf numFmtId="0" fontId="3" fillId="17" borderId="0" xfId="0" applyFont="1" applyFill="1" applyBorder="1" applyProtection="1"/>
    <xf numFmtId="0" fontId="0" fillId="17" borderId="0" xfId="0" applyFill="1" applyBorder="1" applyProtection="1"/>
    <xf numFmtId="0" fontId="0" fillId="20" borderId="0" xfId="0" applyFill="1" applyBorder="1" applyProtection="1"/>
    <xf numFmtId="0" fontId="7" fillId="4" borderId="2" xfId="0" applyFont="1" applyFill="1" applyBorder="1" applyAlignment="1" applyProtection="1">
      <alignment horizontal="center"/>
    </xf>
    <xf numFmtId="0" fontId="7" fillId="8" borderId="2" xfId="0" applyFont="1" applyFill="1" applyBorder="1" applyAlignment="1" applyProtection="1">
      <alignment horizontal="center"/>
    </xf>
    <xf numFmtId="0" fontId="7" fillId="9" borderId="2" xfId="0" applyFont="1" applyFill="1" applyBorder="1" applyAlignment="1" applyProtection="1">
      <alignment horizontal="center"/>
    </xf>
    <xf numFmtId="0" fontId="7" fillId="5" borderId="2" xfId="0" applyFont="1" applyFill="1" applyBorder="1" applyAlignment="1" applyProtection="1">
      <alignment horizontal="center"/>
    </xf>
    <xf numFmtId="0" fontId="7" fillId="10" borderId="2" xfId="0" applyFont="1" applyFill="1" applyBorder="1" applyAlignment="1" applyProtection="1">
      <alignment horizontal="center"/>
    </xf>
    <xf numFmtId="1" fontId="4" fillId="6" borderId="2" xfId="0" applyNumberFormat="1" applyFont="1" applyFill="1" applyBorder="1" applyProtection="1"/>
    <xf numFmtId="1" fontId="4" fillId="6" borderId="13" xfId="0" applyNumberFormat="1" applyFont="1" applyFill="1" applyBorder="1" applyProtection="1"/>
    <xf numFmtId="1" fontId="4" fillId="6" borderId="5" xfId="0" applyNumberFormat="1" applyFont="1" applyFill="1" applyBorder="1" applyProtection="1"/>
    <xf numFmtId="1" fontId="4" fillId="6" borderId="17" xfId="0" applyNumberFormat="1" applyFont="1" applyFill="1" applyBorder="1" applyProtection="1"/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5" xfId="0" applyFont="1" applyBorder="1" applyAlignment="1"/>
    <xf numFmtId="0" fontId="17" fillId="18" borderId="19" xfId="0" applyFont="1" applyFill="1" applyBorder="1" applyAlignment="1" applyProtection="1">
      <alignment horizontal="center"/>
    </xf>
    <xf numFmtId="0" fontId="12" fillId="11" borderId="13" xfId="0" applyFont="1" applyFill="1" applyBorder="1" applyAlignment="1" applyProtection="1">
      <alignment horizontal="right"/>
      <protection locked="0"/>
    </xf>
    <xf numFmtId="0" fontId="7" fillId="4" borderId="13" xfId="0" applyFont="1" applyFill="1" applyBorder="1" applyAlignment="1" applyProtection="1">
      <alignment horizontal="center"/>
    </xf>
    <xf numFmtId="0" fontId="7" fillId="8" borderId="13" xfId="0" applyFont="1" applyFill="1" applyBorder="1" applyAlignment="1" applyProtection="1">
      <alignment horizontal="center"/>
    </xf>
    <xf numFmtId="0" fontId="7" fillId="9" borderId="13" xfId="0" applyFont="1" applyFill="1" applyBorder="1" applyAlignment="1" applyProtection="1">
      <alignment horizontal="center"/>
    </xf>
    <xf numFmtId="0" fontId="7" fillId="5" borderId="13" xfId="0" applyFont="1" applyFill="1" applyBorder="1" applyAlignment="1" applyProtection="1">
      <alignment horizontal="center"/>
    </xf>
    <xf numFmtId="0" fontId="7" fillId="10" borderId="13" xfId="0" applyFont="1" applyFill="1" applyBorder="1" applyAlignment="1" applyProtection="1">
      <alignment horizontal="center"/>
    </xf>
    <xf numFmtId="1" fontId="2" fillId="4" borderId="13" xfId="0" applyNumberFormat="1" applyFont="1" applyFill="1" applyBorder="1" applyAlignment="1" applyProtection="1">
      <alignment horizontal="center"/>
    </xf>
    <xf numFmtId="1" fontId="2" fillId="2" borderId="13" xfId="0" applyNumberFormat="1" applyFont="1" applyFill="1" applyBorder="1" applyAlignment="1" applyProtection="1">
      <alignment horizontal="center"/>
    </xf>
    <xf numFmtId="1" fontId="2" fillId="8" borderId="13" xfId="0" applyNumberFormat="1" applyFont="1" applyFill="1" applyBorder="1" applyAlignment="1" applyProtection="1">
      <alignment horizontal="center"/>
    </xf>
    <xf numFmtId="1" fontId="2" fillId="9" borderId="13" xfId="0" applyNumberFormat="1" applyFont="1" applyFill="1" applyBorder="1" applyAlignment="1" applyProtection="1">
      <alignment horizontal="center"/>
    </xf>
    <xf numFmtId="1" fontId="2" fillId="5" borderId="13" xfId="0" applyNumberFormat="1" applyFont="1" applyFill="1" applyBorder="1" applyAlignment="1" applyProtection="1">
      <alignment horizontal="center"/>
    </xf>
    <xf numFmtId="1" fontId="2" fillId="10" borderId="13" xfId="0" applyNumberFormat="1" applyFont="1" applyFill="1" applyBorder="1" applyAlignment="1" applyProtection="1">
      <alignment horizontal="center"/>
    </xf>
    <xf numFmtId="0" fontId="16" fillId="17" borderId="0" xfId="0" applyFont="1" applyFill="1" applyBorder="1" applyProtection="1"/>
    <xf numFmtId="0" fontId="15" fillId="17" borderId="0" xfId="0" applyFont="1" applyFill="1" applyAlignment="1" applyProtection="1">
      <alignment horizontal="center"/>
    </xf>
    <xf numFmtId="0" fontId="7" fillId="23" borderId="2" xfId="0" applyFont="1" applyFill="1" applyBorder="1" applyAlignment="1" applyProtection="1">
      <alignment horizontal="center"/>
    </xf>
    <xf numFmtId="1" fontId="2" fillId="23" borderId="2" xfId="0" applyNumberFormat="1" applyFont="1" applyFill="1" applyBorder="1" applyAlignment="1" applyProtection="1">
      <alignment horizontal="center"/>
    </xf>
    <xf numFmtId="0" fontId="7" fillId="23" borderId="13" xfId="0" applyFont="1" applyFill="1" applyBorder="1" applyAlignment="1" applyProtection="1">
      <alignment horizontal="center"/>
    </xf>
    <xf numFmtId="1" fontId="2" fillId="23" borderId="13" xfId="0" applyNumberFormat="1" applyFont="1" applyFill="1" applyBorder="1" applyAlignment="1" applyProtection="1">
      <alignment horizontal="center"/>
    </xf>
    <xf numFmtId="0" fontId="14" fillId="17" borderId="0" xfId="0" applyFont="1" applyFill="1" applyAlignment="1" applyProtection="1">
      <alignment horizontal="center"/>
    </xf>
    <xf numFmtId="0" fontId="15" fillId="17" borderId="0" xfId="0" applyFont="1" applyFill="1" applyAlignment="1" applyProtection="1">
      <alignment horizontal="center"/>
    </xf>
    <xf numFmtId="0" fontId="13" fillId="17" borderId="0" xfId="0" applyFont="1" applyFill="1" applyAlignment="1" applyProtection="1">
      <alignment horizontal="center"/>
    </xf>
    <xf numFmtId="0" fontId="4" fillId="17" borderId="0" xfId="0" applyFont="1" applyFill="1" applyAlignment="1" applyProtection="1">
      <alignment horizontal="center"/>
    </xf>
    <xf numFmtId="0" fontId="16" fillId="18" borderId="11" xfId="0" applyFont="1" applyFill="1" applyBorder="1" applyAlignment="1" applyProtection="1">
      <alignment horizontal="center"/>
    </xf>
    <xf numFmtId="0" fontId="16" fillId="18" borderId="12" xfId="0" applyFont="1" applyFill="1" applyBorder="1" applyAlignment="1" applyProtection="1">
      <alignment horizontal="center"/>
    </xf>
    <xf numFmtId="0" fontId="12" fillId="11" borderId="13" xfId="0" applyFont="1" applyFill="1" applyBorder="1" applyAlignment="1" applyProtection="1">
      <alignment horizontal="center"/>
      <protection locked="0"/>
    </xf>
    <xf numFmtId="0" fontId="17" fillId="21" borderId="11" xfId="0" applyFont="1" applyFill="1" applyBorder="1" applyAlignment="1" applyProtection="1">
      <alignment horizontal="center"/>
    </xf>
    <xf numFmtId="0" fontId="17" fillId="21" borderId="12" xfId="0" applyFont="1" applyFill="1" applyBorder="1" applyAlignment="1" applyProtection="1">
      <alignment horizontal="center"/>
    </xf>
    <xf numFmtId="0" fontId="9" fillId="0" borderId="3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/>
    </xf>
    <xf numFmtId="0" fontId="11" fillId="7" borderId="3" xfId="1" applyBorder="1" applyAlignment="1" applyProtection="1">
      <alignment horizontal="center"/>
    </xf>
    <xf numFmtId="0" fontId="11" fillId="7" borderId="4" xfId="1" applyBorder="1" applyAlignment="1" applyProtection="1">
      <alignment horizontal="center"/>
    </xf>
    <xf numFmtId="0" fontId="11" fillId="7" borderId="5" xfId="1" applyBorder="1" applyAlignment="1" applyProtection="1">
      <alignment horizontal="center"/>
    </xf>
    <xf numFmtId="0" fontId="4" fillId="0" borderId="13" xfId="0" applyFont="1" applyBorder="1" applyAlignment="1" applyProtection="1">
      <alignment horizontal="left"/>
    </xf>
    <xf numFmtId="0" fontId="5" fillId="19" borderId="11" xfId="0" applyFont="1" applyFill="1" applyBorder="1" applyAlignment="1" applyProtection="1">
      <alignment horizontal="center"/>
    </xf>
    <xf numFmtId="0" fontId="5" fillId="19" borderId="20" xfId="0" applyFont="1" applyFill="1" applyBorder="1" applyAlignment="1" applyProtection="1">
      <alignment horizontal="center"/>
    </xf>
    <xf numFmtId="0" fontId="5" fillId="19" borderId="12" xfId="0" applyFont="1" applyFill="1" applyBorder="1" applyAlignment="1" applyProtection="1">
      <alignment horizontal="center"/>
    </xf>
    <xf numFmtId="0" fontId="6" fillId="18" borderId="11" xfId="0" applyFont="1" applyFill="1" applyBorder="1" applyAlignment="1" applyProtection="1">
      <alignment horizontal="center"/>
    </xf>
    <xf numFmtId="0" fontId="6" fillId="18" borderId="12" xfId="0" applyFont="1" applyFill="1" applyBorder="1" applyAlignment="1" applyProtection="1">
      <alignment horizontal="center"/>
    </xf>
    <xf numFmtId="0" fontId="5" fillId="23" borderId="2" xfId="0" applyFont="1" applyFill="1" applyBorder="1" applyAlignment="1" applyProtection="1">
      <alignment horizontal="center"/>
    </xf>
    <xf numFmtId="0" fontId="2" fillId="23" borderId="2" xfId="0" applyFont="1" applyFill="1" applyBorder="1" applyAlignment="1" applyProtection="1">
      <alignment horizontal="center"/>
    </xf>
    <xf numFmtId="0" fontId="5" fillId="8" borderId="2" xfId="0" applyFont="1" applyFill="1" applyBorder="1" applyAlignment="1" applyProtection="1">
      <alignment horizontal="center"/>
    </xf>
    <xf numFmtId="0" fontId="2" fillId="8" borderId="2" xfId="0" applyFont="1" applyFill="1" applyBorder="1" applyAlignment="1" applyProtection="1">
      <alignment horizontal="center"/>
    </xf>
    <xf numFmtId="0" fontId="5" fillId="9" borderId="2" xfId="0" applyFont="1" applyFill="1" applyBorder="1" applyAlignment="1" applyProtection="1">
      <alignment horizontal="center"/>
    </xf>
    <xf numFmtId="0" fontId="2" fillId="9" borderId="2" xfId="0" applyFont="1" applyFill="1" applyBorder="1" applyAlignment="1" applyProtection="1">
      <alignment horizontal="center"/>
    </xf>
    <xf numFmtId="0" fontId="5" fillId="5" borderId="2" xfId="0" applyFont="1" applyFill="1" applyBorder="1" applyAlignment="1" applyProtection="1">
      <alignment horizontal="center"/>
    </xf>
    <xf numFmtId="0" fontId="2" fillId="5" borderId="2" xfId="0" applyFont="1" applyFill="1" applyBorder="1" applyAlignment="1" applyProtection="1">
      <alignment horizontal="center"/>
    </xf>
    <xf numFmtId="0" fontId="4" fillId="0" borderId="2" xfId="0" applyFont="1" applyBorder="1" applyAlignment="1" applyProtection="1">
      <alignment horizontal="left"/>
    </xf>
    <xf numFmtId="0" fontId="6" fillId="18" borderId="10" xfId="0" applyFont="1" applyFill="1" applyBorder="1" applyAlignment="1" applyProtection="1">
      <alignment horizontal="center"/>
    </xf>
    <xf numFmtId="0" fontId="6" fillId="18" borderId="6" xfId="0" applyFont="1" applyFill="1" applyBorder="1" applyAlignment="1" applyProtection="1">
      <alignment horizontal="center"/>
    </xf>
    <xf numFmtId="0" fontId="6" fillId="4" borderId="2" xfId="0" applyFont="1" applyFill="1" applyBorder="1" applyAlignment="1" applyProtection="1">
      <alignment horizontal="center"/>
    </xf>
    <xf numFmtId="0" fontId="7" fillId="4" borderId="2" xfId="0" applyFont="1" applyFill="1" applyBorder="1" applyAlignment="1" applyProtection="1">
      <alignment horizontal="center"/>
    </xf>
    <xf numFmtId="0" fontId="5" fillId="10" borderId="2" xfId="0" applyFont="1" applyFill="1" applyBorder="1" applyAlignment="1" applyProtection="1">
      <alignment horizontal="center"/>
    </xf>
    <xf numFmtId="0" fontId="2" fillId="10" borderId="2" xfId="0" applyFont="1" applyFill="1" applyBorder="1" applyAlignment="1" applyProtection="1">
      <alignment horizontal="center"/>
    </xf>
    <xf numFmtId="0" fontId="5" fillId="3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6" fillId="18" borderId="7" xfId="0" applyFont="1" applyFill="1" applyBorder="1" applyAlignment="1" applyProtection="1">
      <alignment horizontal="left"/>
    </xf>
    <xf numFmtId="0" fontId="6" fillId="18" borderId="18" xfId="0" applyFont="1" applyFill="1" applyBorder="1" applyAlignment="1" applyProtection="1">
      <alignment horizontal="left"/>
    </xf>
    <xf numFmtId="0" fontId="4" fillId="0" borderId="15" xfId="0" applyFont="1" applyBorder="1" applyAlignment="1" applyProtection="1">
      <alignment horizontal="left"/>
    </xf>
    <xf numFmtId="0" fontId="4" fillId="0" borderId="17" xfId="0" applyFont="1" applyBorder="1" applyAlignment="1" applyProtection="1">
      <alignment horizontal="left"/>
    </xf>
    <xf numFmtId="0" fontId="6" fillId="18" borderId="9" xfId="0" applyFont="1" applyFill="1" applyBorder="1" applyAlignment="1" applyProtection="1">
      <alignment horizontal="left"/>
    </xf>
    <xf numFmtId="0" fontId="6" fillId="18" borderId="14" xfId="0" applyFont="1" applyFill="1" applyBorder="1" applyAlignment="1" applyProtection="1">
      <alignment horizontal="left"/>
    </xf>
    <xf numFmtId="0" fontId="5" fillId="18" borderId="10" xfId="0" applyFont="1" applyFill="1" applyBorder="1" applyAlignment="1" applyProtection="1">
      <alignment horizontal="center"/>
    </xf>
    <xf numFmtId="0" fontId="5" fillId="18" borderId="0" xfId="0" applyFont="1" applyFill="1" applyBorder="1" applyAlignment="1" applyProtection="1">
      <alignment horizontal="center"/>
    </xf>
    <xf numFmtId="0" fontId="5" fillId="18" borderId="6" xfId="0" applyFont="1" applyFill="1" applyBorder="1" applyAlignment="1" applyProtection="1">
      <alignment horizontal="center"/>
    </xf>
    <xf numFmtId="0" fontId="0" fillId="20" borderId="9" xfId="0" applyFill="1" applyBorder="1" applyAlignment="1" applyProtection="1">
      <alignment horizontal="center"/>
    </xf>
    <xf numFmtId="0" fontId="0" fillId="20" borderId="0" xfId="0" applyFill="1" applyBorder="1" applyAlignment="1" applyProtection="1">
      <alignment horizontal="center"/>
    </xf>
    <xf numFmtId="0" fontId="5" fillId="19" borderId="10" xfId="0" applyFont="1" applyFill="1" applyBorder="1" applyAlignment="1" applyProtection="1">
      <alignment horizontal="center"/>
    </xf>
    <xf numFmtId="0" fontId="5" fillId="19" borderId="0" xfId="0" applyFont="1" applyFill="1" applyBorder="1" applyAlignment="1" applyProtection="1">
      <alignment horizontal="center"/>
    </xf>
    <xf numFmtId="0" fontId="5" fillId="19" borderId="6" xfId="0" applyFont="1" applyFill="1" applyBorder="1" applyAlignment="1" applyProtection="1">
      <alignment horizontal="center"/>
    </xf>
    <xf numFmtId="0" fontId="5" fillId="23" borderId="3" xfId="0" applyFont="1" applyFill="1" applyBorder="1" applyAlignment="1" applyProtection="1">
      <alignment horizontal="center"/>
    </xf>
    <xf numFmtId="0" fontId="4" fillId="23" borderId="5" xfId="0" applyFont="1" applyFill="1" applyBorder="1" applyAlignment="1" applyProtection="1">
      <alignment horizontal="center"/>
    </xf>
    <xf numFmtId="0" fontId="5" fillId="2" borderId="3" xfId="0" applyFont="1" applyFill="1" applyBorder="1" applyAlignment="1" applyProtection="1">
      <alignment horizontal="center"/>
    </xf>
    <xf numFmtId="0" fontId="4" fillId="0" borderId="5" xfId="0" applyFont="1" applyBorder="1" applyAlignment="1" applyProtection="1">
      <alignment horizontal="center"/>
    </xf>
    <xf numFmtId="0" fontId="5" fillId="8" borderId="3" xfId="0" applyFont="1" applyFill="1" applyBorder="1" applyAlignment="1" applyProtection="1">
      <alignment horizontal="center"/>
    </xf>
    <xf numFmtId="0" fontId="4" fillId="8" borderId="5" xfId="0" applyFont="1" applyFill="1" applyBorder="1" applyAlignment="1" applyProtection="1">
      <alignment horizontal="center"/>
    </xf>
    <xf numFmtId="0" fontId="5" fillId="9" borderId="3" xfId="0" applyFont="1" applyFill="1" applyBorder="1" applyAlignment="1" applyProtection="1">
      <alignment horizontal="center"/>
    </xf>
    <xf numFmtId="0" fontId="4" fillId="9" borderId="5" xfId="0" applyFont="1" applyFill="1" applyBorder="1" applyAlignment="1" applyProtection="1">
      <alignment horizontal="center"/>
    </xf>
    <xf numFmtId="0" fontId="5" fillId="3" borderId="3" xfId="0" applyFont="1" applyFill="1" applyBorder="1" applyAlignment="1" applyProtection="1">
      <alignment horizontal="center"/>
    </xf>
    <xf numFmtId="0" fontId="5" fillId="10" borderId="3" xfId="0" applyFont="1" applyFill="1" applyBorder="1" applyAlignment="1" applyProtection="1">
      <alignment horizontal="center"/>
    </xf>
    <xf numFmtId="0" fontId="4" fillId="10" borderId="5" xfId="0" applyFont="1" applyFill="1" applyBorder="1" applyAlignment="1" applyProtection="1">
      <alignment horizontal="center"/>
    </xf>
    <xf numFmtId="0" fontId="4" fillId="0" borderId="16" xfId="0" applyFont="1" applyBorder="1" applyAlignment="1" applyProtection="1">
      <alignment horizontal="left"/>
    </xf>
    <xf numFmtId="0" fontId="9" fillId="6" borderId="3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6" fillId="18" borderId="8" xfId="0" applyFont="1" applyFill="1" applyBorder="1" applyAlignment="1" applyProtection="1">
      <alignment horizontal="left"/>
    </xf>
    <xf numFmtId="0" fontId="6" fillId="18" borderId="15" xfId="0" applyFont="1" applyFill="1" applyBorder="1" applyAlignment="1" applyProtection="1">
      <alignment horizontal="left"/>
    </xf>
    <xf numFmtId="0" fontId="6" fillId="18" borderId="16" xfId="0" applyFont="1" applyFill="1" applyBorder="1" applyAlignment="1" applyProtection="1">
      <alignment horizontal="left"/>
    </xf>
    <xf numFmtId="0" fontId="6" fillId="18" borderId="17" xfId="0" applyFont="1" applyFill="1" applyBorder="1" applyAlignment="1" applyProtection="1">
      <alignment horizontal="left"/>
    </xf>
    <xf numFmtId="0" fontId="19" fillId="0" borderId="21" xfId="0" applyFont="1" applyBorder="1" applyAlignment="1">
      <alignment horizontal="center"/>
    </xf>
    <xf numFmtId="0" fontId="5" fillId="23" borderId="13" xfId="0" applyFont="1" applyFill="1" applyBorder="1" applyAlignment="1" applyProtection="1">
      <alignment horizontal="center"/>
    </xf>
    <xf numFmtId="0" fontId="2" fillId="23" borderId="13" xfId="0" applyFont="1" applyFill="1" applyBorder="1" applyAlignment="1" applyProtection="1">
      <alignment horizontal="center"/>
    </xf>
    <xf numFmtId="0" fontId="6" fillId="4" borderId="13" xfId="0" applyFont="1" applyFill="1" applyBorder="1" applyAlignment="1" applyProtection="1">
      <alignment horizontal="center"/>
    </xf>
    <xf numFmtId="0" fontId="7" fillId="4" borderId="13" xfId="0" applyFont="1" applyFill="1" applyBorder="1" applyAlignment="1" applyProtection="1">
      <alignment horizontal="center"/>
    </xf>
    <xf numFmtId="0" fontId="5" fillId="8" borderId="13" xfId="0" applyFont="1" applyFill="1" applyBorder="1" applyAlignment="1" applyProtection="1">
      <alignment horizontal="center"/>
    </xf>
    <xf numFmtId="0" fontId="2" fillId="8" borderId="13" xfId="0" applyFont="1" applyFill="1" applyBorder="1" applyAlignment="1" applyProtection="1">
      <alignment horizontal="center"/>
    </xf>
    <xf numFmtId="0" fontId="5" fillId="9" borderId="13" xfId="0" applyFont="1" applyFill="1" applyBorder="1" applyAlignment="1" applyProtection="1">
      <alignment horizontal="center"/>
    </xf>
    <xf numFmtId="0" fontId="2" fillId="9" borderId="13" xfId="0" applyFont="1" applyFill="1" applyBorder="1" applyAlignment="1" applyProtection="1">
      <alignment horizontal="center"/>
    </xf>
    <xf numFmtId="0" fontId="5" fillId="3" borderId="13" xfId="0" applyFont="1" applyFill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5" fillId="10" borderId="13" xfId="0" applyFont="1" applyFill="1" applyBorder="1" applyAlignment="1" applyProtection="1">
      <alignment horizontal="center"/>
    </xf>
    <xf numFmtId="0" fontId="2" fillId="10" borderId="13" xfId="0" applyFont="1" applyFill="1" applyBorder="1" applyAlignment="1" applyProtection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18" borderId="13" xfId="0" applyFont="1" applyFill="1" applyBorder="1" applyAlignment="1"/>
    <xf numFmtId="0" fontId="7" fillId="18" borderId="13" xfId="0" applyFont="1" applyFill="1" applyBorder="1" applyAlignment="1" applyProtection="1">
      <alignment horizontal="left"/>
    </xf>
    <xf numFmtId="0" fontId="10" fillId="6" borderId="13" xfId="0" applyFont="1" applyFill="1" applyBorder="1" applyAlignment="1" applyProtection="1">
      <alignment horizontal="left"/>
    </xf>
    <xf numFmtId="0" fontId="4" fillId="6" borderId="13" xfId="0" applyFont="1" applyFill="1" applyBorder="1" applyAlignment="1" applyProtection="1">
      <alignment horizontal="left"/>
    </xf>
    <xf numFmtId="0" fontId="4" fillId="6" borderId="15" xfId="0" applyFont="1" applyFill="1" applyBorder="1" applyAlignment="1" applyProtection="1">
      <alignment horizontal="left"/>
    </xf>
    <xf numFmtId="0" fontId="4" fillId="6" borderId="16" xfId="0" applyFont="1" applyFill="1" applyBorder="1" applyAlignment="1" applyProtection="1">
      <alignment horizontal="left"/>
    </xf>
    <xf numFmtId="0" fontId="4" fillId="6" borderId="17" xfId="0" applyFont="1" applyFill="1" applyBorder="1" applyAlignment="1" applyProtection="1">
      <alignment horizontal="left"/>
    </xf>
    <xf numFmtId="0" fontId="0" fillId="4" borderId="0" xfId="0" applyFill="1"/>
    <xf numFmtId="0" fontId="20" fillId="17" borderId="0" xfId="0" applyFont="1" applyFill="1" applyBorder="1" applyProtection="1"/>
    <xf numFmtId="0" fontId="18" fillId="12" borderId="13" xfId="0" applyFont="1" applyFill="1" applyBorder="1" applyAlignment="1" applyProtection="1">
      <alignment horizontal="center"/>
      <protection locked="0"/>
    </xf>
    <xf numFmtId="0" fontId="18" fillId="13" borderId="13" xfId="0" applyFont="1" applyFill="1" applyBorder="1" applyAlignment="1" applyProtection="1">
      <alignment horizontal="center"/>
      <protection locked="0"/>
    </xf>
    <xf numFmtId="0" fontId="18" fillId="14" borderId="13" xfId="0" applyFont="1" applyFill="1" applyBorder="1" applyAlignment="1" applyProtection="1">
      <alignment horizontal="center"/>
      <protection locked="0"/>
    </xf>
    <xf numFmtId="0" fontId="18" fillId="15" borderId="13" xfId="0" applyFont="1" applyFill="1" applyBorder="1" applyAlignment="1" applyProtection="1">
      <alignment horizontal="center"/>
      <protection locked="0"/>
    </xf>
    <xf numFmtId="0" fontId="18" fillId="16" borderId="13" xfId="0" applyFont="1" applyFill="1" applyBorder="1" applyAlignment="1" applyProtection="1">
      <alignment horizontal="center"/>
      <protection locked="0"/>
    </xf>
    <xf numFmtId="0" fontId="18" fillId="22" borderId="13" xfId="0" applyFont="1" applyFill="1" applyBorder="1" applyAlignment="1" applyProtection="1">
      <alignment horizontal="center"/>
      <protection locked="0"/>
    </xf>
  </cellXfs>
  <cellStyles count="2">
    <cellStyle name="Bad" xfId="1" builtinId="27" customBuiltin="1"/>
    <cellStyle name="Normal" xfId="0" builtinId="0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00FFFF"/>
      <color rgb="FF33CC33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3" zoomScale="80" zoomScaleNormal="80" workbookViewId="0">
      <selection activeCell="H12" sqref="H12:I12"/>
    </sheetView>
  </sheetViews>
  <sheetFormatPr defaultRowHeight="12.75" x14ac:dyDescent="0.35"/>
  <cols>
    <col min="1" max="1" width="20.33203125" customWidth="1"/>
    <col min="2" max="2" width="2.86328125" customWidth="1"/>
    <col min="3" max="3" width="9.1328125" hidden="1" customWidth="1"/>
    <col min="4" max="4" width="0.1328125" hidden="1" customWidth="1"/>
    <col min="6" max="6" width="45.9296875" customWidth="1"/>
    <col min="7" max="7" width="35.59765625" customWidth="1"/>
    <col min="8" max="8" width="38" customWidth="1"/>
    <col min="9" max="9" width="7" customWidth="1"/>
    <col min="10" max="10" width="31.265625" customWidth="1"/>
  </cols>
  <sheetData>
    <row r="1" spans="1:15" ht="42.4" customHeight="1" x14ac:dyDescent="0.7">
      <c r="A1" s="50" t="s">
        <v>2</v>
      </c>
      <c r="B1" s="50"/>
      <c r="C1" s="50"/>
      <c r="D1" s="50"/>
      <c r="E1" s="50"/>
      <c r="F1" s="50"/>
      <c r="G1" s="50"/>
      <c r="H1" s="50"/>
      <c r="I1" s="50"/>
      <c r="J1" s="50"/>
      <c r="K1" s="14"/>
      <c r="L1" s="14"/>
      <c r="M1" s="14"/>
      <c r="N1" s="15"/>
      <c r="O1" s="15"/>
    </row>
    <row r="2" spans="1:15" ht="43.5" customHeight="1" x14ac:dyDescent="1.2">
      <c r="A2" s="51" t="s">
        <v>3</v>
      </c>
      <c r="B2" s="51"/>
      <c r="C2" s="51"/>
      <c r="D2" s="51"/>
      <c r="E2" s="51"/>
      <c r="F2" s="51"/>
      <c r="G2" s="51"/>
      <c r="H2" s="51"/>
      <c r="I2" s="51"/>
      <c r="J2" s="14"/>
      <c r="K2" s="14"/>
      <c r="L2" s="14"/>
      <c r="M2" s="14"/>
      <c r="N2" s="15"/>
      <c r="O2" s="15"/>
    </row>
    <row r="3" spans="1:15" s="8" customFormat="1" ht="26.75" customHeight="1" x14ac:dyDescent="1.2">
      <c r="A3" s="45"/>
      <c r="B3" s="45"/>
      <c r="C3" s="45"/>
      <c r="D3" s="45"/>
      <c r="E3" s="45"/>
      <c r="F3" s="45"/>
      <c r="G3" s="45"/>
      <c r="H3" s="45"/>
      <c r="I3" s="45"/>
      <c r="J3" s="14"/>
      <c r="K3" s="14"/>
      <c r="L3" s="14"/>
      <c r="M3" s="14"/>
      <c r="N3" s="15"/>
      <c r="O3" s="15"/>
    </row>
    <row r="4" spans="1:15" ht="20.65" customHeight="1" x14ac:dyDescent="0.55000000000000004">
      <c r="A4" s="53" t="s">
        <v>69</v>
      </c>
      <c r="B4" s="53"/>
      <c r="C4" s="53"/>
      <c r="D4" s="53"/>
      <c r="E4" s="53"/>
      <c r="F4" s="53"/>
      <c r="G4" s="53"/>
      <c r="H4" s="53"/>
      <c r="I4" s="53"/>
      <c r="J4" s="53"/>
      <c r="K4" s="14"/>
      <c r="L4" s="14"/>
      <c r="M4" s="14"/>
      <c r="N4" s="15"/>
      <c r="O4" s="15"/>
    </row>
    <row r="5" spans="1:15" ht="20.25" x14ac:dyDescent="0.55000000000000004">
      <c r="A5" s="53" t="s">
        <v>70</v>
      </c>
      <c r="B5" s="53"/>
      <c r="C5" s="53"/>
      <c r="D5" s="53"/>
      <c r="E5" s="53"/>
      <c r="F5" s="53"/>
      <c r="G5" s="53"/>
      <c r="H5" s="53"/>
      <c r="I5" s="53"/>
      <c r="J5" s="53"/>
      <c r="K5" s="14"/>
      <c r="L5" s="14"/>
      <c r="M5" s="14"/>
      <c r="N5" s="15"/>
      <c r="O5" s="15"/>
    </row>
    <row r="6" spans="1:15" x14ac:dyDescent="0.3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5"/>
    </row>
    <row r="7" spans="1:15" ht="22.15" customHeight="1" x14ac:dyDescent="0.55000000000000004">
      <c r="A7" s="52" t="s">
        <v>67</v>
      </c>
      <c r="B7" s="52"/>
      <c r="C7" s="52"/>
      <c r="D7" s="52"/>
      <c r="E7" s="52"/>
      <c r="F7" s="52"/>
      <c r="G7" s="52"/>
      <c r="H7" s="52"/>
      <c r="I7" s="52"/>
      <c r="J7" s="52"/>
      <c r="K7" s="14"/>
      <c r="L7" s="14"/>
      <c r="M7" s="14"/>
      <c r="N7" s="15"/>
      <c r="O7" s="15"/>
    </row>
    <row r="8" spans="1:15" s="8" customFormat="1" ht="16.5" customHeight="1" x14ac:dyDescent="0.55000000000000004">
      <c r="A8" s="52" t="s">
        <v>68</v>
      </c>
      <c r="B8" s="52"/>
      <c r="C8" s="52"/>
      <c r="D8" s="52"/>
      <c r="E8" s="52"/>
      <c r="F8" s="52"/>
      <c r="G8" s="52"/>
      <c r="H8" s="52"/>
      <c r="I8" s="52"/>
      <c r="J8" s="52"/>
      <c r="K8" s="14"/>
      <c r="L8" s="14"/>
      <c r="M8" s="14"/>
      <c r="N8" s="15"/>
      <c r="O8" s="15"/>
    </row>
    <row r="9" spans="1:15" ht="26.25" customHeight="1" thickBot="1" x14ac:dyDescent="0.45">
      <c r="A9" s="14"/>
      <c r="B9" s="14"/>
      <c r="C9" s="14"/>
      <c r="D9" s="14"/>
      <c r="E9" s="16"/>
      <c r="F9" s="17"/>
      <c r="G9" s="17"/>
      <c r="H9" s="17"/>
      <c r="I9" s="17"/>
      <c r="J9" s="17"/>
      <c r="K9" s="17"/>
      <c r="L9" s="14"/>
      <c r="M9" s="14"/>
      <c r="N9" s="15"/>
      <c r="O9" s="15"/>
    </row>
    <row r="10" spans="1:15" ht="30" customHeight="1" thickBot="1" x14ac:dyDescent="0.65">
      <c r="A10" s="17"/>
      <c r="B10" s="17"/>
      <c r="C10" s="1"/>
      <c r="D10" s="1"/>
      <c r="E10" s="54" t="s">
        <v>50</v>
      </c>
      <c r="F10" s="55"/>
      <c r="G10" s="31" t="s">
        <v>58</v>
      </c>
      <c r="H10" s="57" t="s">
        <v>59</v>
      </c>
      <c r="I10" s="58"/>
      <c r="J10" s="17"/>
      <c r="K10" s="17"/>
      <c r="L10" s="17"/>
      <c r="M10" s="17"/>
      <c r="N10" s="17"/>
      <c r="O10" s="17"/>
    </row>
    <row r="11" spans="1:15" ht="30.4" thickBot="1" x14ac:dyDescent="0.85">
      <c r="A11" s="17"/>
      <c r="B11" s="17"/>
      <c r="C11" s="1"/>
      <c r="D11" s="1"/>
      <c r="E11" s="145" t="s">
        <v>60</v>
      </c>
      <c r="F11" s="145"/>
      <c r="G11" s="32">
        <v>0</v>
      </c>
      <c r="H11" s="56">
        <v>0</v>
      </c>
      <c r="I11" s="56"/>
      <c r="J11" s="17"/>
      <c r="K11" s="17"/>
      <c r="L11" s="17"/>
      <c r="M11" s="17"/>
      <c r="N11" s="17"/>
      <c r="O11" s="17"/>
    </row>
    <row r="12" spans="1:15" ht="30.4" thickBot="1" x14ac:dyDescent="0.85">
      <c r="A12" s="17"/>
      <c r="B12" s="17"/>
      <c r="C12" s="1"/>
      <c r="D12" s="1"/>
      <c r="E12" s="146" t="s">
        <v>61</v>
      </c>
      <c r="F12" s="146"/>
      <c r="G12" s="32">
        <v>0</v>
      </c>
      <c r="H12" s="56">
        <v>0</v>
      </c>
      <c r="I12" s="56"/>
      <c r="J12" s="17"/>
      <c r="K12" s="17"/>
      <c r="L12" s="17"/>
      <c r="M12" s="17"/>
      <c r="N12" s="17"/>
      <c r="O12" s="17"/>
    </row>
    <row r="13" spans="1:15" ht="30.4" thickBot="1" x14ac:dyDescent="0.85">
      <c r="A13" s="17"/>
      <c r="B13" s="17"/>
      <c r="C13" s="1"/>
      <c r="D13" s="1"/>
      <c r="E13" s="147" t="s">
        <v>62</v>
      </c>
      <c r="F13" s="147"/>
      <c r="G13" s="32">
        <v>0</v>
      </c>
      <c r="H13" s="56">
        <v>0</v>
      </c>
      <c r="I13" s="56"/>
      <c r="J13" s="17"/>
      <c r="K13" s="17"/>
      <c r="L13" s="17"/>
      <c r="M13" s="17"/>
      <c r="N13" s="17"/>
      <c r="O13" s="17"/>
    </row>
    <row r="14" spans="1:15" ht="30.4" thickBot="1" x14ac:dyDescent="0.85">
      <c r="A14" s="17"/>
      <c r="B14" s="17"/>
      <c r="C14" s="1"/>
      <c r="D14" s="1"/>
      <c r="E14" s="148" t="s">
        <v>63</v>
      </c>
      <c r="F14" s="148"/>
      <c r="G14" s="32">
        <v>0</v>
      </c>
      <c r="H14" s="56">
        <v>0</v>
      </c>
      <c r="I14" s="56"/>
      <c r="J14" s="17"/>
      <c r="K14" s="17"/>
      <c r="L14" s="17"/>
      <c r="M14" s="17"/>
      <c r="N14" s="17"/>
      <c r="O14" s="17"/>
    </row>
    <row r="15" spans="1:15" ht="30.4" thickBot="1" x14ac:dyDescent="0.85">
      <c r="A15" s="17"/>
      <c r="B15" s="17"/>
      <c r="E15" s="149" t="s">
        <v>65</v>
      </c>
      <c r="F15" s="149"/>
      <c r="G15" s="32">
        <v>0</v>
      </c>
      <c r="H15" s="56">
        <v>0</v>
      </c>
      <c r="I15" s="56"/>
      <c r="J15" s="17"/>
      <c r="K15" s="17"/>
      <c r="L15" s="17"/>
      <c r="M15" s="17"/>
      <c r="N15" s="17"/>
      <c r="O15" s="17"/>
    </row>
    <row r="16" spans="1:15" ht="30.4" thickBot="1" x14ac:dyDescent="0.85">
      <c r="A16" s="17"/>
      <c r="B16" s="17"/>
      <c r="E16" s="150" t="s">
        <v>64</v>
      </c>
      <c r="F16" s="150"/>
      <c r="G16" s="32">
        <v>0</v>
      </c>
      <c r="H16" s="56">
        <v>0</v>
      </c>
      <c r="I16" s="56"/>
      <c r="J16" s="17"/>
      <c r="K16" s="17"/>
      <c r="L16" s="17"/>
      <c r="M16" s="17"/>
      <c r="N16" s="17"/>
      <c r="O16" s="17"/>
    </row>
    <row r="17" spans="1:15" ht="13.15" x14ac:dyDescent="0.4">
      <c r="A17" s="17"/>
      <c r="B17" s="17"/>
      <c r="C17" s="17"/>
      <c r="D17" s="17"/>
      <c r="E17" s="144"/>
      <c r="F17" s="144"/>
      <c r="G17" s="144"/>
      <c r="H17" s="144"/>
      <c r="I17" s="144"/>
      <c r="J17" s="144"/>
      <c r="K17" s="144"/>
      <c r="L17" s="144"/>
      <c r="M17" s="144"/>
      <c r="N17" s="144"/>
      <c r="O17" s="144"/>
    </row>
    <row r="18" spans="1:15" ht="22.5" x14ac:dyDescent="0.6">
      <c r="A18" s="17"/>
      <c r="B18" s="17"/>
      <c r="C18" s="17"/>
      <c r="D18" s="17"/>
      <c r="E18" s="44" t="s">
        <v>72</v>
      </c>
      <c r="F18" s="144"/>
      <c r="G18" s="144"/>
      <c r="H18" s="144"/>
      <c r="I18" s="144"/>
      <c r="J18" s="144"/>
      <c r="K18" s="144"/>
      <c r="L18" s="144"/>
      <c r="M18" s="144"/>
      <c r="N18" s="144"/>
      <c r="O18" s="144"/>
    </row>
    <row r="19" spans="1:15" ht="13.15" x14ac:dyDescent="0.4">
      <c r="A19" s="17"/>
      <c r="B19" s="17"/>
      <c r="C19" s="17"/>
      <c r="D19" s="17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</row>
    <row r="20" spans="1:15" ht="13.15" x14ac:dyDescent="0.4">
      <c r="A20" s="17"/>
      <c r="B20" s="17"/>
      <c r="C20" s="17"/>
      <c r="D20" s="17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</row>
    <row r="21" spans="1:15" ht="13.15" x14ac:dyDescent="0.4">
      <c r="A21" s="17"/>
      <c r="B21" s="17"/>
      <c r="C21" s="17"/>
      <c r="D21" s="17"/>
      <c r="E21" s="144"/>
      <c r="F21" s="144"/>
      <c r="G21" s="144"/>
      <c r="H21" s="144"/>
      <c r="I21" s="144"/>
      <c r="J21" s="144"/>
      <c r="K21" s="144"/>
      <c r="L21" s="144"/>
      <c r="M21" s="144"/>
      <c r="N21" s="144"/>
      <c r="O21" s="144"/>
    </row>
    <row r="22" spans="1:15" ht="13.15" x14ac:dyDescent="0.4">
      <c r="A22" s="17"/>
      <c r="B22" s="17"/>
      <c r="C22" s="17"/>
      <c r="D22" s="17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</row>
    <row r="23" spans="1:15" ht="13.15" x14ac:dyDescent="0.4">
      <c r="A23" s="17"/>
      <c r="B23" s="17"/>
      <c r="C23" s="17"/>
      <c r="D23" s="17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</row>
    <row r="24" spans="1:15" ht="13.15" x14ac:dyDescent="0.4">
      <c r="A24" s="17"/>
      <c r="B24" s="17"/>
      <c r="C24" s="17"/>
      <c r="D24" s="17"/>
      <c r="E24" s="144"/>
      <c r="F24" s="144"/>
      <c r="G24" s="144"/>
      <c r="H24" s="144"/>
      <c r="I24" s="144"/>
      <c r="J24" s="144"/>
      <c r="K24" s="144"/>
      <c r="L24" s="144"/>
      <c r="M24" s="144"/>
      <c r="N24" s="144"/>
      <c r="O24" s="144"/>
    </row>
    <row r="25" spans="1:15" ht="13.15" x14ac:dyDescent="0.4">
      <c r="A25" s="17"/>
      <c r="B25" s="17"/>
      <c r="C25" s="17"/>
      <c r="D25" s="17"/>
      <c r="E25" s="144"/>
      <c r="F25" s="144"/>
      <c r="G25" s="144"/>
      <c r="H25" s="144"/>
      <c r="I25" s="144"/>
      <c r="J25" s="144"/>
      <c r="K25" s="144"/>
      <c r="L25" s="144"/>
      <c r="M25" s="144"/>
      <c r="N25" s="144"/>
      <c r="O25" s="144"/>
    </row>
    <row r="26" spans="1:15" ht="13.15" x14ac:dyDescent="0.4">
      <c r="A26" s="17"/>
      <c r="B26" s="17"/>
      <c r="C26" s="17"/>
      <c r="D26" s="17"/>
      <c r="E26" s="144"/>
      <c r="F26" s="144"/>
      <c r="G26" s="144"/>
      <c r="H26" s="144"/>
      <c r="I26" s="144"/>
      <c r="J26" s="144"/>
      <c r="K26" s="144"/>
      <c r="L26" s="144"/>
      <c r="M26" s="144"/>
      <c r="N26" s="144"/>
      <c r="O26" s="144"/>
    </row>
    <row r="28" spans="1:15" x14ac:dyDescent="0.35">
      <c r="G28" s="143" t="s">
        <v>74</v>
      </c>
    </row>
  </sheetData>
  <sheetProtection sheet="1" objects="1" scenarios="1"/>
  <mergeCells count="20">
    <mergeCell ref="H15:I15"/>
    <mergeCell ref="H16:I16"/>
    <mergeCell ref="H10:I10"/>
    <mergeCell ref="H11:I11"/>
    <mergeCell ref="H12:I12"/>
    <mergeCell ref="H13:I13"/>
    <mergeCell ref="H14:I14"/>
    <mergeCell ref="E15:F15"/>
    <mergeCell ref="E16:F16"/>
    <mergeCell ref="E10:F10"/>
    <mergeCell ref="E11:F11"/>
    <mergeCell ref="E12:F12"/>
    <mergeCell ref="E13:F13"/>
    <mergeCell ref="E14:F14"/>
    <mergeCell ref="A1:J1"/>
    <mergeCell ref="A2:I2"/>
    <mergeCell ref="A7:J7"/>
    <mergeCell ref="A8:J8"/>
    <mergeCell ref="A4:J4"/>
    <mergeCell ref="A5:J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abSelected="1" topLeftCell="C8" zoomScale="90" zoomScaleNormal="90" workbookViewId="0">
      <selection activeCell="J24" sqref="J24"/>
    </sheetView>
  </sheetViews>
  <sheetFormatPr defaultColWidth="9.1328125" defaultRowHeight="12.75" x14ac:dyDescent="0.35"/>
  <cols>
    <col min="1" max="2" width="9.1328125" style="1"/>
    <col min="3" max="3" width="13.53125" style="1" customWidth="1"/>
    <col min="4" max="4" width="11" style="1" customWidth="1"/>
    <col min="5" max="5" width="11.3984375" style="1" customWidth="1"/>
    <col min="6" max="6" width="11.265625" style="1" customWidth="1"/>
    <col min="7" max="7" width="11" style="1" customWidth="1"/>
    <col min="8" max="8" width="12.1328125" style="1" customWidth="1"/>
    <col min="9" max="9" width="10.73046875" style="1" customWidth="1"/>
    <col min="10" max="10" width="13" style="1" customWidth="1"/>
    <col min="11" max="11" width="11.59765625" style="1" customWidth="1"/>
    <col min="12" max="12" width="11" style="1" customWidth="1"/>
    <col min="13" max="13" width="11.73046875" style="1" customWidth="1"/>
    <col min="14" max="14" width="12.59765625" style="1" customWidth="1"/>
    <col min="15" max="15" width="12.796875" style="1" customWidth="1"/>
    <col min="16" max="16384" width="9.1328125" style="1"/>
  </cols>
  <sheetData>
    <row r="1" spans="1:18" ht="20.25" customHeight="1" thickBot="1" x14ac:dyDescent="0.4">
      <c r="A1" s="18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8"/>
      <c r="Q1" s="18"/>
      <c r="R1" s="18"/>
    </row>
    <row r="2" spans="1:18" ht="30.4" thickBot="1" x14ac:dyDescent="0.85">
      <c r="A2" s="18"/>
      <c r="B2" s="59" t="s">
        <v>29</v>
      </c>
      <c r="C2" s="60"/>
      <c r="D2" s="61"/>
      <c r="E2" s="18"/>
      <c r="F2" s="62" t="s">
        <v>51</v>
      </c>
      <c r="G2" s="63"/>
      <c r="H2" s="63"/>
      <c r="I2" s="63"/>
      <c r="J2" s="63"/>
      <c r="K2" s="63"/>
      <c r="L2" s="63"/>
      <c r="M2" s="63"/>
      <c r="N2" s="63"/>
      <c r="O2" s="64"/>
      <c r="P2" s="18"/>
      <c r="Q2" s="18"/>
      <c r="R2" s="18"/>
    </row>
    <row r="3" spans="1:18" ht="13.15" thickBot="1" x14ac:dyDescent="0.4">
      <c r="A3" s="18"/>
      <c r="B3" s="18"/>
      <c r="C3" s="1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  <c r="Q3" s="18"/>
      <c r="R3" s="18"/>
    </row>
    <row r="4" spans="1:18" ht="21" thickBot="1" x14ac:dyDescent="0.65">
      <c r="A4" s="18"/>
      <c r="B4" s="18"/>
      <c r="C4" s="18"/>
      <c r="D4" s="82" t="str">
        <f>('Enter Hay Test Data'!E11)</f>
        <v>Hay ID 1</v>
      </c>
      <c r="E4" s="83"/>
      <c r="F4" s="73" t="str">
        <f>('Enter Hay Test Data'!E12)</f>
        <v>Hay ID 2</v>
      </c>
      <c r="G4" s="74"/>
      <c r="H4" s="75" t="str">
        <f>('Enter Hay Test Data'!E13)</f>
        <v>Hay ID 3</v>
      </c>
      <c r="I4" s="76"/>
      <c r="J4" s="77" t="str">
        <f>('Enter Hay Test Data'!E14)</f>
        <v>Hay ID 4</v>
      </c>
      <c r="K4" s="78"/>
      <c r="L4" s="84" t="str">
        <f>('Enter Hay Test Data'!E15)</f>
        <v>Hay ID 5</v>
      </c>
      <c r="M4" s="85"/>
      <c r="N4" s="71" t="str">
        <f>('Enter Hay Test Data'!E16)</f>
        <v>Hay ID 6</v>
      </c>
      <c r="O4" s="72"/>
      <c r="P4" s="18"/>
      <c r="Q4" s="18"/>
      <c r="R4" s="18"/>
    </row>
    <row r="5" spans="1:18" ht="21" thickBot="1" x14ac:dyDescent="0.65">
      <c r="A5" s="18"/>
      <c r="B5" s="18"/>
      <c r="C5" s="18"/>
      <c r="D5" s="19" t="s">
        <v>1</v>
      </c>
      <c r="E5" s="19" t="s">
        <v>0</v>
      </c>
      <c r="F5" s="20" t="s">
        <v>1</v>
      </c>
      <c r="G5" s="20" t="s">
        <v>0</v>
      </c>
      <c r="H5" s="21" t="s">
        <v>1</v>
      </c>
      <c r="I5" s="21" t="s">
        <v>0</v>
      </c>
      <c r="J5" s="22" t="s">
        <v>1</v>
      </c>
      <c r="K5" s="22" t="s">
        <v>0</v>
      </c>
      <c r="L5" s="23" t="s">
        <v>1</v>
      </c>
      <c r="M5" s="23" t="s">
        <v>0</v>
      </c>
      <c r="N5" s="46" t="s">
        <v>1</v>
      </c>
      <c r="O5" s="46" t="s">
        <v>0</v>
      </c>
      <c r="P5" s="18"/>
      <c r="Q5" s="18"/>
      <c r="R5" s="18"/>
    </row>
    <row r="6" spans="1:18" ht="21" thickBot="1" x14ac:dyDescent="0.65">
      <c r="A6" s="18"/>
      <c r="B6" s="18"/>
      <c r="C6" s="18"/>
      <c r="D6" s="9">
        <f>('Enter Hay Test Data'!G11)</f>
        <v>0</v>
      </c>
      <c r="E6" s="9">
        <f>('Enter Hay Test Data'!H11)</f>
        <v>0</v>
      </c>
      <c r="F6" s="10">
        <f>('Enter Hay Test Data'!G12)</f>
        <v>0</v>
      </c>
      <c r="G6" s="10">
        <f>('Enter Hay Test Data'!H12)</f>
        <v>0</v>
      </c>
      <c r="H6" s="11">
        <f>('Enter Hay Test Data'!G13)</f>
        <v>0</v>
      </c>
      <c r="I6" s="11">
        <f>('Enter Hay Test Data'!H13)</f>
        <v>0</v>
      </c>
      <c r="J6" s="12">
        <f>('Enter Hay Test Data'!G14)</f>
        <v>0</v>
      </c>
      <c r="K6" s="12">
        <f>('Enter Hay Test Data'!H14)</f>
        <v>0</v>
      </c>
      <c r="L6" s="13">
        <f>('Enter Hay Test Data'!G15)</f>
        <v>0</v>
      </c>
      <c r="M6" s="13">
        <f>('Enter Hay Test Data'!H15)</f>
        <v>0</v>
      </c>
      <c r="N6" s="47">
        <f>('Enter Hay Test Data'!G16)</f>
        <v>0</v>
      </c>
      <c r="O6" s="47">
        <f>('Enter Hay Test Data'!H16)</f>
        <v>0</v>
      </c>
      <c r="P6" s="18"/>
      <c r="Q6" s="18"/>
      <c r="R6" s="18"/>
    </row>
    <row r="7" spans="1:18" ht="21" thickBot="1" x14ac:dyDescent="0.65">
      <c r="A7" s="18"/>
      <c r="B7" s="69" t="s">
        <v>7</v>
      </c>
      <c r="C7" s="70"/>
      <c r="D7" s="66" t="s">
        <v>66</v>
      </c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  <c r="P7" s="18"/>
      <c r="Q7" s="18"/>
      <c r="R7" s="18"/>
    </row>
    <row r="8" spans="1:18" ht="20.65" thickBot="1" x14ac:dyDescent="0.6">
      <c r="A8" s="18"/>
      <c r="B8" s="65" t="s">
        <v>4</v>
      </c>
      <c r="C8" s="65"/>
      <c r="D8" s="25">
        <f>('Enter Hay Test Data'!G11/6.5*100)</f>
        <v>0</v>
      </c>
      <c r="E8" s="25">
        <f>('Enter Hay Test Data'!H11/46.8)*100</f>
        <v>0</v>
      </c>
      <c r="F8" s="25">
        <f>('Enter Hay Test Data'!G12/6.5*100)</f>
        <v>0</v>
      </c>
      <c r="G8" s="25">
        <f>('Enter Hay Test Data'!H12/46.8)*100</f>
        <v>0</v>
      </c>
      <c r="H8" s="25">
        <f>('Enter Hay Test Data'!G13/6.5*100)</f>
        <v>0</v>
      </c>
      <c r="I8" s="25">
        <f>('Enter Hay Test Data'!H13/46.8)*100</f>
        <v>0</v>
      </c>
      <c r="J8" s="25">
        <f>('Enter Hay Test Data'!G14/6.5*100)</f>
        <v>0</v>
      </c>
      <c r="K8" s="25">
        <f>('Enter Hay Test Data'!H14/46.8)*100</f>
        <v>0</v>
      </c>
      <c r="L8" s="25">
        <f>('Enter Hay Test Data'!G15/6.5*100)</f>
        <v>0</v>
      </c>
      <c r="M8" s="25">
        <f>('Enter Hay Test Data'!H15/46.8)*100</f>
        <v>0</v>
      </c>
      <c r="N8" s="25">
        <f>('Enter Hay Test Data'!G16/6.5*100)</f>
        <v>0</v>
      </c>
      <c r="O8" s="25">
        <f>('Enter Hay Test Data'!H16/46.8)*100</f>
        <v>0</v>
      </c>
      <c r="P8" s="18"/>
      <c r="Q8" s="18"/>
      <c r="R8" s="18"/>
    </row>
    <row r="9" spans="1:18" ht="20.65" thickBot="1" x14ac:dyDescent="0.6">
      <c r="A9" s="18"/>
      <c r="B9" s="65" t="s">
        <v>5</v>
      </c>
      <c r="C9" s="65"/>
      <c r="D9" s="25">
        <f>('Enter Hay Test Data'!G11/8.7*100)</f>
        <v>0</v>
      </c>
      <c r="E9" s="25">
        <f>('Enter Hay Test Data'!H11/55.9)*100</f>
        <v>0</v>
      </c>
      <c r="F9" s="25">
        <f>('Enter Hay Test Data'!G12/8.7*100)</f>
        <v>0</v>
      </c>
      <c r="G9" s="25">
        <f>('Enter Hay Test Data'!H12/55.9)*100</f>
        <v>0</v>
      </c>
      <c r="H9" s="25">
        <f>('Enter Hay Test Data'!G13/8.7*100)</f>
        <v>0</v>
      </c>
      <c r="I9" s="25">
        <f>('Enter Hay Test Data'!H13/55.9)*100</f>
        <v>0</v>
      </c>
      <c r="J9" s="25">
        <f>('Enter Hay Test Data'!G14/8.7*100)</f>
        <v>0</v>
      </c>
      <c r="K9" s="25">
        <f>('Enter Hay Test Data'!H14/55.9)*100</f>
        <v>0</v>
      </c>
      <c r="L9" s="25">
        <f>('Enter Hay Test Data'!G15/8.7*100)</f>
        <v>0</v>
      </c>
      <c r="M9" s="25">
        <f>('Enter Hay Test Data'!H15/55.9)*100</f>
        <v>0</v>
      </c>
      <c r="N9" s="25">
        <f>('Enter Hay Test Data'!G16/8.7*100)</f>
        <v>0</v>
      </c>
      <c r="O9" s="25">
        <f>('Enter Hay Test Data'!H16/55.9)*100</f>
        <v>0</v>
      </c>
      <c r="P9" s="18"/>
      <c r="Q9" s="18"/>
      <c r="R9" s="18"/>
    </row>
    <row r="10" spans="1:18" ht="20.65" thickBot="1" x14ac:dyDescent="0.6">
      <c r="A10" s="18"/>
      <c r="B10" s="65" t="s">
        <v>6</v>
      </c>
      <c r="C10" s="65"/>
      <c r="D10" s="25">
        <f>('Enter Hay Test Data'!G11/11.2*100)</f>
        <v>0</v>
      </c>
      <c r="E10" s="25">
        <f>('Enter Hay Test Data'!H11/60.9)*100</f>
        <v>0</v>
      </c>
      <c r="F10" s="25">
        <f>('Enter Hay Test Data'!G12/11.2*100)</f>
        <v>0</v>
      </c>
      <c r="G10" s="25">
        <f>('Enter Hay Test Data'!H12/60.9)*100</f>
        <v>0</v>
      </c>
      <c r="H10" s="25">
        <f>('Enter Hay Test Data'!G13/11.2*100)</f>
        <v>0</v>
      </c>
      <c r="I10" s="25">
        <f>('Enter Hay Test Data'!H13/60.9)*100</f>
        <v>0</v>
      </c>
      <c r="J10" s="25">
        <f>('Enter Hay Test Data'!G14/11.2*100)</f>
        <v>0</v>
      </c>
      <c r="K10" s="25">
        <f>('Enter Hay Test Data'!H14/60.9)*100</f>
        <v>0</v>
      </c>
      <c r="L10" s="25">
        <f>('Enter Hay Test Data'!G15/11.2*100)</f>
        <v>0</v>
      </c>
      <c r="M10" s="25">
        <f>('Enter Hay Test Data'!H15/60.9)*100</f>
        <v>0</v>
      </c>
      <c r="N10" s="25">
        <f>('Enter Hay Test Data'!G16/11.2*100)</f>
        <v>0</v>
      </c>
      <c r="O10" s="25">
        <f>('Enter Hay Test Data'!H16/60.9)*100</f>
        <v>0</v>
      </c>
      <c r="P10" s="18"/>
      <c r="Q10" s="18"/>
      <c r="R10" s="18"/>
    </row>
    <row r="11" spans="1:18" ht="21" thickBot="1" x14ac:dyDescent="0.65">
      <c r="A11" s="18"/>
      <c r="B11" s="80" t="s">
        <v>10</v>
      </c>
      <c r="C11" s="81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8"/>
      <c r="Q11" s="18"/>
      <c r="R11" s="18"/>
    </row>
    <row r="12" spans="1:18" ht="20.65" thickBot="1" x14ac:dyDescent="0.6">
      <c r="A12" s="18"/>
      <c r="B12" s="65" t="s">
        <v>4</v>
      </c>
      <c r="C12" s="65"/>
      <c r="D12" s="25">
        <f>('Enter Hay Test Data'!G11/6.5*100)</f>
        <v>0</v>
      </c>
      <c r="E12" s="25">
        <f>('Enter Hay Test Data'!H11/46.8)*100</f>
        <v>0</v>
      </c>
      <c r="F12" s="25">
        <f>('Enter Hay Test Data'!G12/6.5*100)</f>
        <v>0</v>
      </c>
      <c r="G12" s="25">
        <f>('Enter Hay Test Data'!H12/46.8)*100</f>
        <v>0</v>
      </c>
      <c r="H12" s="25">
        <f>('Enter Hay Test Data'!G13/6.5*100)</f>
        <v>0</v>
      </c>
      <c r="I12" s="25">
        <f>('Enter Hay Test Data'!H13/46.8)*100</f>
        <v>0</v>
      </c>
      <c r="J12" s="25">
        <f>('Enter Hay Test Data'!G14/6.5*100)</f>
        <v>0</v>
      </c>
      <c r="K12" s="25">
        <f>('Enter Hay Test Data'!H14/46.8)*100</f>
        <v>0</v>
      </c>
      <c r="L12" s="25">
        <f>('Enter Hay Test Data'!G15/6.5*100)</f>
        <v>0</v>
      </c>
      <c r="M12" s="25">
        <f>('Enter Hay Test Data'!H15/46.8)*100</f>
        <v>0</v>
      </c>
      <c r="N12" s="25">
        <f>('Enter Hay Test Data'!G16/6.5*100)</f>
        <v>0</v>
      </c>
      <c r="O12" s="25">
        <f>('Enter Hay Test Data'!H16/46.8)*100</f>
        <v>0</v>
      </c>
      <c r="P12" s="18"/>
      <c r="Q12" s="18"/>
      <c r="R12" s="18"/>
    </row>
    <row r="13" spans="1:18" ht="20.65" thickBot="1" x14ac:dyDescent="0.6">
      <c r="A13" s="18"/>
      <c r="B13" s="65" t="s">
        <v>5</v>
      </c>
      <c r="C13" s="65"/>
      <c r="D13" s="25">
        <f>('Enter Hay Test Data'!G11/8.7*100)</f>
        <v>0</v>
      </c>
      <c r="E13" s="25">
        <f>('Enter Hay Test Data'!H11/56)*100</f>
        <v>0</v>
      </c>
      <c r="F13" s="25">
        <f>('Enter Hay Test Data'!G12/8.7*100)</f>
        <v>0</v>
      </c>
      <c r="G13" s="25">
        <f>('Enter Hay Test Data'!H12/56)*100</f>
        <v>0</v>
      </c>
      <c r="H13" s="25">
        <f>('Enter Hay Test Data'!G13/8.7*100)</f>
        <v>0</v>
      </c>
      <c r="I13" s="25">
        <f>('Enter Hay Test Data'!H13/56)*100</f>
        <v>0</v>
      </c>
      <c r="J13" s="25">
        <f>('Enter Hay Test Data'!G14/8.7*100)</f>
        <v>0</v>
      </c>
      <c r="K13" s="25">
        <f>('Enter Hay Test Data'!H14/56)*100</f>
        <v>0</v>
      </c>
      <c r="L13" s="25">
        <f>('Enter Hay Test Data'!G15/8.7*100)</f>
        <v>0</v>
      </c>
      <c r="M13" s="25">
        <f>('Enter Hay Test Data'!H15/56)*100</f>
        <v>0</v>
      </c>
      <c r="N13" s="25">
        <f>('Enter Hay Test Data'!G16/8.7*100)</f>
        <v>0</v>
      </c>
      <c r="O13" s="25">
        <f>('Enter Hay Test Data'!H16/56)*100</f>
        <v>0</v>
      </c>
      <c r="P13" s="18"/>
      <c r="Q13" s="18"/>
      <c r="R13" s="18"/>
    </row>
    <row r="14" spans="1:18" ht="20.65" thickBot="1" x14ac:dyDescent="0.6">
      <c r="A14" s="18"/>
      <c r="B14" s="65" t="s">
        <v>6</v>
      </c>
      <c r="C14" s="65"/>
      <c r="D14" s="25">
        <f>('Enter Hay Test Data'!G11/10.9*100)</f>
        <v>0</v>
      </c>
      <c r="E14" s="25">
        <f>('Enter Hay Test Data'!H11/60.4)*100</f>
        <v>0</v>
      </c>
      <c r="F14" s="25">
        <f>('Enter Hay Test Data'!G12/10.9*100)</f>
        <v>0</v>
      </c>
      <c r="G14" s="25">
        <f>('Enter Hay Test Data'!H12/60.4)*100</f>
        <v>0</v>
      </c>
      <c r="H14" s="25">
        <f>('Enter Hay Test Data'!G13/10.9*100)</f>
        <v>0</v>
      </c>
      <c r="I14" s="25">
        <f>('Enter Hay Test Data'!H13/60.4)*100</f>
        <v>0</v>
      </c>
      <c r="J14" s="25">
        <f>('Enter Hay Test Data'!G14/10.9*100)</f>
        <v>0</v>
      </c>
      <c r="K14" s="25">
        <f>('Enter Hay Test Data'!H14/60.4)*100</f>
        <v>0</v>
      </c>
      <c r="L14" s="25">
        <f>('Enter Hay Test Data'!G15/10.9*100)</f>
        <v>0</v>
      </c>
      <c r="M14" s="25">
        <f>('Enter Hay Test Data'!H15/60.4)*100</f>
        <v>0</v>
      </c>
      <c r="N14" s="25">
        <f>('Enter Hay Test Data'!G16/10.9*100)</f>
        <v>0</v>
      </c>
      <c r="O14" s="25">
        <f>('Enter Hay Test Data'!H16/60.4)*100</f>
        <v>0</v>
      </c>
      <c r="P14" s="18"/>
      <c r="Q14" s="18"/>
      <c r="R14" s="18"/>
    </row>
    <row r="15" spans="1:18" ht="21" thickBot="1" x14ac:dyDescent="0.65">
      <c r="A15" s="18"/>
      <c r="B15" s="80" t="s">
        <v>9</v>
      </c>
      <c r="C15" s="81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  <c r="Q15" s="18"/>
      <c r="R15" s="18"/>
    </row>
    <row r="16" spans="1:18" ht="20.65" thickBot="1" x14ac:dyDescent="0.6">
      <c r="A16" s="18"/>
      <c r="B16" s="79" t="s">
        <v>4</v>
      </c>
      <c r="C16" s="79"/>
      <c r="D16" s="24">
        <f>('Enter Hay Test Data'!G11/6.5*100)</f>
        <v>0</v>
      </c>
      <c r="E16" s="24">
        <f>('Enter Hay Test Data'!H11/46.9)*100</f>
        <v>0</v>
      </c>
      <c r="F16" s="24">
        <f>('Enter Hay Test Data'!G12/6.5*100)</f>
        <v>0</v>
      </c>
      <c r="G16" s="24">
        <f>('Enter Hay Test Data'!H12/46.9)*100</f>
        <v>0</v>
      </c>
      <c r="H16" s="24">
        <f>('Enter Hay Test Data'!G13/6.5*100)</f>
        <v>0</v>
      </c>
      <c r="I16" s="24">
        <f>('Enter Hay Test Data'!H13/46.9)*100</f>
        <v>0</v>
      </c>
      <c r="J16" s="24">
        <f>('Enter Hay Test Data'!G14/6.5*100)</f>
        <v>0</v>
      </c>
      <c r="K16" s="24">
        <f>('Enter Hay Test Data'!H14/46.9)*100</f>
        <v>0</v>
      </c>
      <c r="L16" s="24">
        <f>('Enter Hay Test Data'!G15/6.5*100)</f>
        <v>0</v>
      </c>
      <c r="M16" s="24">
        <f>('Enter Hay Test Data'!H15/46.9)*100</f>
        <v>0</v>
      </c>
      <c r="N16" s="24">
        <f>('Enter Hay Test Data'!G16/6.5*100)</f>
        <v>0</v>
      </c>
      <c r="O16" s="24">
        <f>('Enter Hay Test Data'!H16/46.9)*100</f>
        <v>0</v>
      </c>
      <c r="P16" s="18"/>
      <c r="Q16" s="18"/>
      <c r="R16" s="18"/>
    </row>
    <row r="17" spans="1:18" ht="20.65" thickBot="1" x14ac:dyDescent="0.6">
      <c r="A17" s="18"/>
      <c r="B17" s="79" t="s">
        <v>5</v>
      </c>
      <c r="C17" s="79"/>
      <c r="D17" s="24">
        <f>('Enter Hay Test Data'!G11/8.8*100)</f>
        <v>0</v>
      </c>
      <c r="E17" s="24">
        <f>('Enter Hay Test Data'!H11/56.2)*100</f>
        <v>0</v>
      </c>
      <c r="F17" s="24">
        <f>('Enter Hay Test Data'!G12/8.8*100)</f>
        <v>0</v>
      </c>
      <c r="G17" s="24">
        <f>('Enter Hay Test Data'!H12/56.2)*100</f>
        <v>0</v>
      </c>
      <c r="H17" s="24">
        <f>('Enter Hay Test Data'!G13/8.8*100)</f>
        <v>0</v>
      </c>
      <c r="I17" s="24">
        <f>('Enter Hay Test Data'!H13/56.2)*100</f>
        <v>0</v>
      </c>
      <c r="J17" s="24">
        <f>('Enter Hay Test Data'!G14/8.8*100)</f>
        <v>0</v>
      </c>
      <c r="K17" s="24">
        <f>('Enter Hay Test Data'!H14/56.2)*100</f>
        <v>0</v>
      </c>
      <c r="L17" s="24">
        <f>('Enter Hay Test Data'!G15/8.8*100)</f>
        <v>0</v>
      </c>
      <c r="M17" s="24">
        <f>('Enter Hay Test Data'!H15/56.2)*100</f>
        <v>0</v>
      </c>
      <c r="N17" s="24">
        <f>('Enter Hay Test Data'!G16/8.8*100)</f>
        <v>0</v>
      </c>
      <c r="O17" s="24">
        <f>('Enter Hay Test Data'!H16/56.2)*100</f>
        <v>0</v>
      </c>
      <c r="P17" s="18"/>
      <c r="Q17" s="18"/>
      <c r="R17" s="18"/>
    </row>
    <row r="18" spans="1:18" ht="20.65" thickBot="1" x14ac:dyDescent="0.6">
      <c r="A18" s="18"/>
      <c r="B18" s="79" t="s">
        <v>6</v>
      </c>
      <c r="C18" s="79"/>
      <c r="D18" s="24">
        <f>('Enter Hay Test Data'!G11/10.7*100)</f>
        <v>0</v>
      </c>
      <c r="E18" s="24">
        <f>('Enter Hay Test Data'!H11/59.9)*100</f>
        <v>0</v>
      </c>
      <c r="F18" s="24">
        <f>('Enter Hay Test Data'!G12/10.7*100)</f>
        <v>0</v>
      </c>
      <c r="G18" s="24">
        <f>('Enter Hay Test Data'!H12/59.9)*100</f>
        <v>0</v>
      </c>
      <c r="H18" s="24">
        <f>('Enter Hay Test Data'!G13/10.7*100)</f>
        <v>0</v>
      </c>
      <c r="I18" s="24">
        <f>('Enter Hay Test Data'!H13/59.9)*100</f>
        <v>0</v>
      </c>
      <c r="J18" s="24">
        <f>('Enter Hay Test Data'!G14/10.7*100)</f>
        <v>0</v>
      </c>
      <c r="K18" s="24">
        <f>('Enter Hay Test Data'!H14/59.9)*100</f>
        <v>0</v>
      </c>
      <c r="L18" s="24">
        <f>('Enter Hay Test Data'!G15/10.7*100)</f>
        <v>0</v>
      </c>
      <c r="M18" s="24">
        <f>('Enter Hay Test Data'!H15/59.9)*100</f>
        <v>0</v>
      </c>
      <c r="N18" s="24">
        <f>('Enter Hay Test Data'!G16/10.7*100)</f>
        <v>0</v>
      </c>
      <c r="O18" s="24">
        <f>('Enter Hay Test Data'!H16/59.9)*100</f>
        <v>0</v>
      </c>
      <c r="P18" s="18"/>
      <c r="Q18" s="18"/>
      <c r="R18" s="18"/>
    </row>
    <row r="19" spans="1:18" ht="21" thickBot="1" x14ac:dyDescent="0.65">
      <c r="A19" s="18"/>
      <c r="B19" s="80" t="s">
        <v>8</v>
      </c>
      <c r="C19" s="81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8"/>
      <c r="Q19" s="18"/>
      <c r="R19" s="18"/>
    </row>
    <row r="20" spans="1:18" ht="20.65" thickBot="1" x14ac:dyDescent="0.6">
      <c r="A20" s="18"/>
      <c r="B20" s="79" t="s">
        <v>4</v>
      </c>
      <c r="C20" s="79"/>
      <c r="D20" s="24">
        <f>('Enter Hay Test Data'!G11/6.5*100)</f>
        <v>0</v>
      </c>
      <c r="E20" s="24">
        <f>('Enter Hay Test Data'!H11/46.9)*100</f>
        <v>0</v>
      </c>
      <c r="F20" s="24">
        <f>('Enter Hay Test Data'!G12/6.5*100)</f>
        <v>0</v>
      </c>
      <c r="G20" s="24">
        <f>('Enter Hay Test Data'!H12/46.9)*100</f>
        <v>0</v>
      </c>
      <c r="H20" s="24">
        <f>('Enter Hay Test Data'!G13/6.5*100)</f>
        <v>0</v>
      </c>
      <c r="I20" s="24">
        <f>('Enter Hay Test Data'!H13/46.9)*100</f>
        <v>0</v>
      </c>
      <c r="J20" s="24">
        <f>('Enter Hay Test Data'!G14/6.5*100)</f>
        <v>0</v>
      </c>
      <c r="K20" s="24">
        <f>('Enter Hay Test Data'!H14/46.9)*100</f>
        <v>0</v>
      </c>
      <c r="L20" s="24">
        <f>('Enter Hay Test Data'!G15/6.5*100)</f>
        <v>0</v>
      </c>
      <c r="M20" s="24">
        <f>('Enter Hay Test Data'!H15/46.9)*100</f>
        <v>0</v>
      </c>
      <c r="N20" s="24">
        <f>('Enter Hay Test Data'!G16/6.5*100)</f>
        <v>0</v>
      </c>
      <c r="O20" s="24">
        <f>('Enter Hay Test Data'!H16/46.9)*100</f>
        <v>0</v>
      </c>
      <c r="P20" s="18"/>
      <c r="Q20" s="18"/>
      <c r="R20" s="18"/>
    </row>
    <row r="21" spans="1:18" ht="20.65" thickBot="1" x14ac:dyDescent="0.6">
      <c r="A21" s="18"/>
      <c r="B21" s="79" t="s">
        <v>5</v>
      </c>
      <c r="C21" s="79"/>
      <c r="D21" s="24">
        <f>('Enter Hay Test Data'!G11/8.9*100)</f>
        <v>0</v>
      </c>
      <c r="E21" s="24">
        <f>('Enter Hay Test Data'!H11/56.6)*100</f>
        <v>0</v>
      </c>
      <c r="F21" s="24">
        <f>('Enter Hay Test Data'!G12/8.9*100)</f>
        <v>0</v>
      </c>
      <c r="G21" s="24">
        <f>('Enter Hay Test Data'!H12/56.6)*100</f>
        <v>0</v>
      </c>
      <c r="H21" s="24">
        <f>('Enter Hay Test Data'!G13/8.9*100)</f>
        <v>0</v>
      </c>
      <c r="I21" s="24">
        <f>('Enter Hay Test Data'!H13/56.6)*100</f>
        <v>0</v>
      </c>
      <c r="J21" s="24">
        <f>('Enter Hay Test Data'!G14/8.9*100)</f>
        <v>0</v>
      </c>
      <c r="K21" s="24">
        <f>('Enter Hay Test Data'!H14/56.6)*100</f>
        <v>0</v>
      </c>
      <c r="L21" s="24">
        <f>('Enter Hay Test Data'!G15/8.9*100)</f>
        <v>0</v>
      </c>
      <c r="M21" s="24">
        <f>('Enter Hay Test Data'!H15/56.6)*100</f>
        <v>0</v>
      </c>
      <c r="N21" s="24">
        <f>('Enter Hay Test Data'!G16/8.9*100)</f>
        <v>0</v>
      </c>
      <c r="O21" s="24">
        <f>('Enter Hay Test Data'!H16/56.6)*100</f>
        <v>0</v>
      </c>
      <c r="P21" s="18"/>
      <c r="Q21" s="18"/>
      <c r="R21" s="18"/>
    </row>
    <row r="22" spans="1:18" ht="20.65" thickBot="1" x14ac:dyDescent="0.6">
      <c r="A22" s="18"/>
      <c r="B22" s="79" t="s">
        <v>6</v>
      </c>
      <c r="C22" s="79"/>
      <c r="D22" s="24">
        <f>('Enter Hay Test Data'!G11/10.3*100)</f>
        <v>0</v>
      </c>
      <c r="E22" s="24">
        <f>('Enter Hay Test Data'!H11/59.1)*100</f>
        <v>0</v>
      </c>
      <c r="F22" s="24">
        <f>('Enter Hay Test Data'!G12/10.3*100)</f>
        <v>0</v>
      </c>
      <c r="G22" s="24">
        <f>('Enter Hay Test Data'!H12/59.1)*100</f>
        <v>0</v>
      </c>
      <c r="H22" s="24">
        <f>('Enter Hay Test Data'!G13/10.3*100)</f>
        <v>0</v>
      </c>
      <c r="I22" s="24">
        <f>('Enter Hay Test Data'!H13/59.1)*100</f>
        <v>0</v>
      </c>
      <c r="J22" s="24">
        <f>('Enter Hay Test Data'!G14/10.3*100)</f>
        <v>0</v>
      </c>
      <c r="K22" s="24">
        <f>('Enter Hay Test Data'!H14/59.1)*100</f>
        <v>0</v>
      </c>
      <c r="L22" s="24">
        <f>('Enter Hay Test Data'!G15/10.3*100)</f>
        <v>0</v>
      </c>
      <c r="M22" s="24">
        <f>('Enter Hay Test Data'!H15/59.1)*100</f>
        <v>0</v>
      </c>
      <c r="N22" s="24">
        <f>('Enter Hay Test Data'!G16/10.3*100)</f>
        <v>0</v>
      </c>
      <c r="O22" s="24">
        <f>('Enter Hay Test Data'!H16/59.1)*100</f>
        <v>0</v>
      </c>
      <c r="P22" s="18"/>
      <c r="Q22" s="18"/>
      <c r="R22" s="18"/>
    </row>
    <row r="23" spans="1:18" x14ac:dyDescent="0.35">
      <c r="A23" s="18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8"/>
      <c r="Q23" s="18"/>
      <c r="R23" s="18"/>
    </row>
    <row r="24" spans="1:18" x14ac:dyDescent="0.35">
      <c r="A24" s="18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8"/>
      <c r="Q24" s="18"/>
      <c r="R24" s="18"/>
    </row>
    <row r="25" spans="1:18" x14ac:dyDescent="0.35">
      <c r="A25" s="18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8"/>
      <c r="Q25" s="18"/>
      <c r="R25" s="18"/>
    </row>
    <row r="26" spans="1:18" x14ac:dyDescent="0.35">
      <c r="A26" s="18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8"/>
      <c r="Q26" s="18"/>
      <c r="R26" s="18"/>
    </row>
    <row r="27" spans="1:18" x14ac:dyDescent="0.35">
      <c r="A27" s="18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8"/>
      <c r="Q27" s="18"/>
      <c r="R27" s="18"/>
    </row>
    <row r="28" spans="1:18" x14ac:dyDescent="0.35">
      <c r="A28" s="18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8"/>
      <c r="Q28" s="18"/>
      <c r="R28" s="18"/>
    </row>
  </sheetData>
  <sheetProtection algorithmName="SHA-512" hashValue="zcjb4KwcvSRSCFTEB/UDBqfspua1VqIgAxjxY7kuo2soy044IQMm31IpQnfgGwPCkAMEncPmKBMKdtjmCFVkSw==" saltValue="BQrAkBXoxS9FwfnQkqPhxw==" spinCount="100000" sheet="1" objects="1" scenarios="1"/>
  <mergeCells count="25">
    <mergeCell ref="B22:C22"/>
    <mergeCell ref="B21:C21"/>
    <mergeCell ref="B11:C11"/>
    <mergeCell ref="D4:E4"/>
    <mergeCell ref="L4:M4"/>
    <mergeCell ref="B20:C20"/>
    <mergeCell ref="B15:C15"/>
    <mergeCell ref="B19:C19"/>
    <mergeCell ref="B12:C12"/>
    <mergeCell ref="B13:C13"/>
    <mergeCell ref="B14:C14"/>
    <mergeCell ref="B16:C16"/>
    <mergeCell ref="B17:C17"/>
    <mergeCell ref="B18:C18"/>
    <mergeCell ref="B2:D2"/>
    <mergeCell ref="F2:O2"/>
    <mergeCell ref="B8:C8"/>
    <mergeCell ref="B9:C9"/>
    <mergeCell ref="B10:C10"/>
    <mergeCell ref="D7:O7"/>
    <mergeCell ref="B7:C7"/>
    <mergeCell ref="N4:O4"/>
    <mergeCell ref="F4:G4"/>
    <mergeCell ref="H4:I4"/>
    <mergeCell ref="J4:K4"/>
  </mergeCells>
  <phoneticPr fontId="1" type="noConversion"/>
  <conditionalFormatting sqref="D8:K10">
    <cfRule type="cellIs" dxfId="88" priority="20" operator="greaterThan">
      <formula>90</formula>
    </cfRule>
    <cfRule type="cellIs" dxfId="87" priority="24" operator="lessThan">
      <formula>90</formula>
    </cfRule>
  </conditionalFormatting>
  <conditionalFormatting sqref="D12:K14">
    <cfRule type="cellIs" dxfId="86" priority="19" operator="greaterThan">
      <formula>90</formula>
    </cfRule>
    <cfRule type="cellIs" dxfId="85" priority="23" operator="lessThan">
      <formula>90</formula>
    </cfRule>
  </conditionalFormatting>
  <conditionalFormatting sqref="D16:K18">
    <cfRule type="cellIs" dxfId="84" priority="18" operator="greaterThan">
      <formula>90</formula>
    </cfRule>
    <cfRule type="cellIs" dxfId="83" priority="22" operator="lessThan">
      <formula>90</formula>
    </cfRule>
  </conditionalFormatting>
  <conditionalFormatting sqref="D20:K22">
    <cfRule type="cellIs" dxfId="82" priority="17" operator="greaterThan">
      <formula>90</formula>
    </cfRule>
    <cfRule type="cellIs" dxfId="81" priority="21" operator="lessThan">
      <formula>90</formula>
    </cfRule>
  </conditionalFormatting>
  <conditionalFormatting sqref="L8:M10">
    <cfRule type="cellIs" dxfId="80" priority="12" operator="greaterThan">
      <formula>90</formula>
    </cfRule>
    <cfRule type="cellIs" dxfId="79" priority="16" operator="lessThan">
      <formula>90</formula>
    </cfRule>
  </conditionalFormatting>
  <conditionalFormatting sqref="L12:M14">
    <cfRule type="cellIs" dxfId="78" priority="11" operator="greaterThan">
      <formula>90</formula>
    </cfRule>
    <cfRule type="cellIs" dxfId="77" priority="15" operator="lessThan">
      <formula>90</formula>
    </cfRule>
  </conditionalFormatting>
  <conditionalFormatting sqref="L16:M18">
    <cfRule type="cellIs" dxfId="76" priority="10" operator="greaterThan">
      <formula>90</formula>
    </cfRule>
    <cfRule type="cellIs" dxfId="75" priority="14" operator="lessThan">
      <formula>90</formula>
    </cfRule>
  </conditionalFormatting>
  <conditionalFormatting sqref="L20:M22">
    <cfRule type="cellIs" dxfId="74" priority="9" operator="greaterThan">
      <formula>90</formula>
    </cfRule>
    <cfRule type="cellIs" dxfId="73" priority="13" operator="lessThan">
      <formula>90</formula>
    </cfRule>
  </conditionalFormatting>
  <conditionalFormatting sqref="N8:O10">
    <cfRule type="cellIs" dxfId="72" priority="4" operator="greaterThan">
      <formula>90</formula>
    </cfRule>
    <cfRule type="cellIs" dxfId="71" priority="8" operator="lessThan">
      <formula>90</formula>
    </cfRule>
  </conditionalFormatting>
  <conditionalFormatting sqref="N12:O14">
    <cfRule type="cellIs" dxfId="70" priority="3" operator="greaterThan">
      <formula>90</formula>
    </cfRule>
    <cfRule type="cellIs" dxfId="69" priority="7" operator="lessThan">
      <formula>90</formula>
    </cfRule>
  </conditionalFormatting>
  <conditionalFormatting sqref="N16:O18">
    <cfRule type="cellIs" dxfId="68" priority="2" operator="greaterThan">
      <formula>90</formula>
    </cfRule>
    <cfRule type="cellIs" dxfId="67" priority="6" operator="lessThan">
      <formula>90</formula>
    </cfRule>
  </conditionalFormatting>
  <conditionalFormatting sqref="N20:O22">
    <cfRule type="cellIs" dxfId="66" priority="1" operator="greaterThan">
      <formula>90</formula>
    </cfRule>
    <cfRule type="cellIs" dxfId="65" priority="5" operator="lessThan">
      <formula>90</formula>
    </cfRule>
  </conditionalFormatting>
  <pageMargins left="0.46" right="0.4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zoomScale="90" zoomScaleNormal="90" workbookViewId="0">
      <selection activeCell="E6" sqref="E6"/>
    </sheetView>
  </sheetViews>
  <sheetFormatPr defaultRowHeight="12.75" x14ac:dyDescent="0.35"/>
  <cols>
    <col min="1" max="1" width="6.46484375" customWidth="1"/>
    <col min="3" max="3" width="8.6640625" customWidth="1"/>
    <col min="4" max="4" width="12.796875" customWidth="1"/>
    <col min="5" max="5" width="11.46484375" customWidth="1"/>
    <col min="6" max="6" width="12.53125" customWidth="1"/>
    <col min="7" max="7" width="11.19921875" customWidth="1"/>
    <col min="8" max="9" width="11.86328125" customWidth="1"/>
    <col min="10" max="10" width="10.53125" customWidth="1"/>
    <col min="11" max="11" width="11" customWidth="1"/>
    <col min="12" max="12" width="11.59765625" customWidth="1"/>
    <col min="13" max="13" width="10.3984375" customWidth="1"/>
    <col min="14" max="14" width="11.265625" customWidth="1"/>
    <col min="15" max="15" width="11.73046875" customWidth="1"/>
  </cols>
  <sheetData>
    <row r="1" spans="1:19" s="8" customFormat="1" ht="13.15" thickBo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8.15" thickBot="1" x14ac:dyDescent="0.8">
      <c r="A2" s="28" t="s">
        <v>71</v>
      </c>
      <c r="B2" s="29"/>
      <c r="C2" s="29"/>
      <c r="D2" s="29"/>
      <c r="E2" s="30"/>
      <c r="F2" s="62" t="s">
        <v>51</v>
      </c>
      <c r="G2" s="63"/>
      <c r="H2" s="63"/>
      <c r="I2" s="63"/>
      <c r="J2" s="63"/>
      <c r="K2" s="63"/>
      <c r="L2" s="63"/>
      <c r="M2" s="63"/>
      <c r="N2" s="63"/>
      <c r="O2" s="63"/>
      <c r="P2" s="64"/>
      <c r="Q2" s="18"/>
      <c r="R2" s="18"/>
      <c r="S2" s="18"/>
    </row>
    <row r="3" spans="1:19" ht="13.15" thickBot="1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1" thickBot="1" x14ac:dyDescent="0.65">
      <c r="A4" s="18"/>
      <c r="B4" s="18"/>
      <c r="C4" s="18"/>
      <c r="D4" s="82" t="str">
        <f>('Enter Hay Test Data'!E11)</f>
        <v>Hay ID 1</v>
      </c>
      <c r="E4" s="83"/>
      <c r="F4" s="73" t="str">
        <f>('Enter Hay Test Data'!E12)</f>
        <v>Hay ID 2</v>
      </c>
      <c r="G4" s="74"/>
      <c r="H4" s="75" t="str">
        <f>('Enter Hay Test Data'!E13)</f>
        <v>Hay ID 3</v>
      </c>
      <c r="I4" s="76"/>
      <c r="J4" s="86" t="str">
        <f>('Enter Hay Test Data'!E14)</f>
        <v>Hay ID 4</v>
      </c>
      <c r="K4" s="87"/>
      <c r="L4" s="84" t="str">
        <f>('Enter Hay Test Data'!E15)</f>
        <v>Hay ID 5</v>
      </c>
      <c r="M4" s="85"/>
      <c r="N4" s="71" t="str">
        <f>('Enter Hay Test Data'!E16)</f>
        <v>Hay ID 6</v>
      </c>
      <c r="O4" s="72"/>
      <c r="P4" s="18"/>
      <c r="Q4" s="18"/>
      <c r="R4" s="18"/>
      <c r="S4" s="18"/>
    </row>
    <row r="5" spans="1:19" ht="21" thickBot="1" x14ac:dyDescent="0.65">
      <c r="A5" s="18"/>
      <c r="B5" s="18"/>
      <c r="C5" s="18"/>
      <c r="D5" s="19" t="s">
        <v>1</v>
      </c>
      <c r="E5" s="19" t="s">
        <v>0</v>
      </c>
      <c r="F5" s="20" t="s">
        <v>1</v>
      </c>
      <c r="G5" s="20" t="s">
        <v>0</v>
      </c>
      <c r="H5" s="21" t="s">
        <v>1</v>
      </c>
      <c r="I5" s="21" t="s">
        <v>0</v>
      </c>
      <c r="J5" s="22" t="s">
        <v>1</v>
      </c>
      <c r="K5" s="22" t="s">
        <v>0</v>
      </c>
      <c r="L5" s="23" t="s">
        <v>1</v>
      </c>
      <c r="M5" s="23" t="s">
        <v>0</v>
      </c>
      <c r="N5" s="46" t="s">
        <v>1</v>
      </c>
      <c r="O5" s="46" t="s">
        <v>0</v>
      </c>
      <c r="P5" s="18"/>
      <c r="Q5" s="18"/>
      <c r="R5" s="18"/>
      <c r="S5" s="18"/>
    </row>
    <row r="6" spans="1:19" s="3" customFormat="1" ht="21" thickBot="1" x14ac:dyDescent="0.65">
      <c r="A6" s="18"/>
      <c r="B6" s="18"/>
      <c r="C6" s="18"/>
      <c r="D6" s="9">
        <f>('Enter Hay Test Data'!G11)</f>
        <v>0</v>
      </c>
      <c r="E6" s="9">
        <f>('Enter Hay Test Data'!H11)</f>
        <v>0</v>
      </c>
      <c r="F6" s="10">
        <f>('Enter Hay Test Data'!G12)</f>
        <v>0</v>
      </c>
      <c r="G6" s="10">
        <f>('Enter Hay Test Data'!H12)</f>
        <v>0</v>
      </c>
      <c r="H6" s="11">
        <f>('Enter Hay Test Data'!G13)</f>
        <v>0</v>
      </c>
      <c r="I6" s="11">
        <f>('Enter Hay Test Data'!H13)</f>
        <v>0</v>
      </c>
      <c r="J6" s="12">
        <f>('Enter Hay Test Data'!G14)</f>
        <v>0</v>
      </c>
      <c r="K6" s="12">
        <f>('Enter Hay Test Data'!H14)</f>
        <v>0</v>
      </c>
      <c r="L6" s="13">
        <f>('Enter Hay Test Data'!G15)</f>
        <v>0</v>
      </c>
      <c r="M6" s="13">
        <f>('Enter Hay Test Data'!H15)</f>
        <v>0</v>
      </c>
      <c r="N6" s="47">
        <f>('Enter Hay Test Data'!G16)</f>
        <v>0</v>
      </c>
      <c r="O6" s="47">
        <f>('Enter Hay Test Data'!H16)</f>
        <v>0</v>
      </c>
      <c r="P6" s="18"/>
      <c r="Q6" s="18"/>
      <c r="R6" s="18"/>
      <c r="S6" s="18"/>
    </row>
    <row r="7" spans="1:19" ht="28.5" customHeight="1" thickBot="1" x14ac:dyDescent="0.65">
      <c r="A7" s="18"/>
      <c r="B7" s="88" t="s">
        <v>46</v>
      </c>
      <c r="C7" s="89"/>
      <c r="D7" s="94" t="s">
        <v>66</v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6"/>
      <c r="P7" s="18"/>
      <c r="Q7" s="18"/>
      <c r="R7" s="18"/>
      <c r="S7" s="18"/>
    </row>
    <row r="8" spans="1:19" ht="20.65" thickBot="1" x14ac:dyDescent="0.6">
      <c r="A8" s="18"/>
      <c r="B8" s="90" t="s">
        <v>11</v>
      </c>
      <c r="C8" s="91"/>
      <c r="D8" s="25">
        <f>('Enter Hay Test Data'!G11/10.6)*100</f>
        <v>0</v>
      </c>
      <c r="E8" s="25">
        <f>('Enter Hay Test Data'!H11/60)*100</f>
        <v>0</v>
      </c>
      <c r="F8" s="25">
        <f>('Enter Hay Test Data'!G12/10.6)*100</f>
        <v>0</v>
      </c>
      <c r="G8" s="25">
        <f>('Enter Hay Test Data'!H12/60)*100</f>
        <v>0</v>
      </c>
      <c r="H8" s="25">
        <f>('Enter Hay Test Data'!G13/10.6)*100</f>
        <v>0</v>
      </c>
      <c r="I8" s="25">
        <f>('Enter Hay Test Data'!H13/60)*100</f>
        <v>0</v>
      </c>
      <c r="J8" s="25">
        <f>('Enter Hay Test Data'!G14/10.6)*100</f>
        <v>0</v>
      </c>
      <c r="K8" s="25">
        <f>('Enter Hay Test Data'!H14/60)*100</f>
        <v>0</v>
      </c>
      <c r="L8" s="25">
        <f>('Enter Hay Test Data'!G15/10.6)*100</f>
        <v>0</v>
      </c>
      <c r="M8" s="25">
        <f>('Enter Hay Test Data'!H15/60)*100</f>
        <v>0</v>
      </c>
      <c r="N8" s="25">
        <f>('Enter Hay Test Data'!G16/10.6)*100</f>
        <v>0</v>
      </c>
      <c r="O8" s="25">
        <f>('Enter Hay Test Data'!H16/60)*100</f>
        <v>0</v>
      </c>
      <c r="P8" s="18"/>
      <c r="Q8" s="18"/>
      <c r="R8" s="18"/>
      <c r="S8" s="18"/>
    </row>
    <row r="9" spans="1:19" ht="20.65" thickBot="1" x14ac:dyDescent="0.6">
      <c r="A9" s="18"/>
      <c r="B9" s="90" t="s">
        <v>12</v>
      </c>
      <c r="C9" s="91"/>
      <c r="D9" s="25">
        <f>('Enter Hay Test Data'!G11/12.2)*100</f>
        <v>0</v>
      </c>
      <c r="E9" s="25">
        <f>('Enter Hay Test Data'!H11/65)*100</f>
        <v>0</v>
      </c>
      <c r="F9" s="25">
        <f>('Enter Hay Test Data'!G12/12.2)*100</f>
        <v>0</v>
      </c>
      <c r="G9" s="25">
        <f>('Enter Hay Test Data'!H12/65)*100</f>
        <v>0</v>
      </c>
      <c r="H9" s="25">
        <f>('Enter Hay Test Data'!G13/12.2)*100</f>
        <v>0</v>
      </c>
      <c r="I9" s="25">
        <f>('Enter Hay Test Data'!H13/65)*100</f>
        <v>0</v>
      </c>
      <c r="J9" s="25">
        <f>('Enter Hay Test Data'!G14/12.2)*100</f>
        <v>0</v>
      </c>
      <c r="K9" s="25">
        <f>('Enter Hay Test Data'!H14/65)*100</f>
        <v>0</v>
      </c>
      <c r="L9" s="25">
        <f>('Enter Hay Test Data'!G15/12.2)*100</f>
        <v>0</v>
      </c>
      <c r="M9" s="25">
        <f>('Enter Hay Test Data'!H15/65)*100</f>
        <v>0</v>
      </c>
      <c r="N9" s="25">
        <f>('Enter Hay Test Data'!G16/12.2)*100</f>
        <v>0</v>
      </c>
      <c r="O9" s="25">
        <f>('Enter Hay Test Data'!H16/65)*100</f>
        <v>0</v>
      </c>
      <c r="P9" s="18"/>
      <c r="Q9" s="18"/>
      <c r="R9" s="18"/>
      <c r="S9" s="18"/>
    </row>
    <row r="10" spans="1:19" ht="20.65" thickBot="1" x14ac:dyDescent="0.6">
      <c r="A10" s="18"/>
      <c r="B10" s="90" t="s">
        <v>13</v>
      </c>
      <c r="C10" s="91"/>
      <c r="D10" s="25">
        <f>('Enter Hay Test Data'!G11/13.9)*100</f>
        <v>0</v>
      </c>
      <c r="E10" s="25">
        <f>('Enter Hay Test Data'!H11/70)*100</f>
        <v>0</v>
      </c>
      <c r="F10" s="25">
        <f>('Enter Hay Test Data'!G12/13.9)*100</f>
        <v>0</v>
      </c>
      <c r="G10" s="25">
        <f>('Enter Hay Test Data'!H12/70)*100</f>
        <v>0</v>
      </c>
      <c r="H10" s="25">
        <f>('Enter Hay Test Data'!G13/13.9)*100</f>
        <v>0</v>
      </c>
      <c r="I10" s="25">
        <f>('Enter Hay Test Data'!H13/70)*100</f>
        <v>0</v>
      </c>
      <c r="J10" s="25">
        <f>('Enter Hay Test Data'!G14/13.9)*100</f>
        <v>0</v>
      </c>
      <c r="K10" s="25">
        <f>('Enter Hay Test Data'!H14/70)*100</f>
        <v>0</v>
      </c>
      <c r="L10" s="25">
        <f>('Enter Hay Test Data'!G15/13.9)*100</f>
        <v>0</v>
      </c>
      <c r="M10" s="25">
        <f>('Enter Hay Test Data'!H15/70)*100</f>
        <v>0</v>
      </c>
      <c r="N10" s="25">
        <f>('Enter Hay Test Data'!G16/13.9)*100</f>
        <v>0</v>
      </c>
      <c r="O10" s="25">
        <f>('Enter Hay Test Data'!H16/70)*100</f>
        <v>0</v>
      </c>
      <c r="P10" s="18"/>
      <c r="Q10" s="18"/>
      <c r="R10" s="18"/>
      <c r="S10" s="18"/>
    </row>
    <row r="11" spans="1:19" ht="24.75" customHeight="1" thickBot="1" x14ac:dyDescent="0.65">
      <c r="A11" s="18"/>
      <c r="B11" s="92" t="s">
        <v>47</v>
      </c>
      <c r="C11" s="93"/>
      <c r="D11" s="97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18"/>
      <c r="Q11" s="18"/>
      <c r="R11" s="18"/>
      <c r="S11" s="18"/>
    </row>
    <row r="12" spans="1:19" ht="20.65" thickBot="1" x14ac:dyDescent="0.6">
      <c r="A12" s="18"/>
      <c r="B12" s="65" t="s">
        <v>11</v>
      </c>
      <c r="C12" s="65"/>
      <c r="D12" s="25">
        <f>('Enter Hay Test Data'!G11/9.9)*100</f>
        <v>0</v>
      </c>
      <c r="E12" s="25">
        <f>('Enter Hay Test Data'!H11/60)*100</f>
        <v>0</v>
      </c>
      <c r="F12" s="25">
        <f>('Enter Hay Test Data'!G12/9.9)*100</f>
        <v>0</v>
      </c>
      <c r="G12" s="25">
        <f>('Enter Hay Test Data'!H12/60)*100</f>
        <v>0</v>
      </c>
      <c r="H12" s="25">
        <f>('Enter Hay Test Data'!G13/9.9)*100</f>
        <v>0</v>
      </c>
      <c r="I12" s="25">
        <f>('Enter Hay Test Data'!H13/60)*100</f>
        <v>0</v>
      </c>
      <c r="J12" s="25">
        <f>('Enter Hay Test Data'!G14/9.9)*100</f>
        <v>0</v>
      </c>
      <c r="K12" s="25">
        <f>('Enter Hay Test Data'!H14/60)*100</f>
        <v>0</v>
      </c>
      <c r="L12" s="25">
        <f>('Enter Hay Test Data'!G15/9.9)*100</f>
        <v>0</v>
      </c>
      <c r="M12" s="25">
        <f>('Enter Hay Test Data'!H15/60)*100</f>
        <v>0</v>
      </c>
      <c r="N12" s="25">
        <f>('Enter Hay Test Data'!G16/9.9)*100</f>
        <v>0</v>
      </c>
      <c r="O12" s="25">
        <f>('Enter Hay Test Data'!H16/60)*100</f>
        <v>0</v>
      </c>
      <c r="P12" s="18"/>
      <c r="Q12" s="18"/>
      <c r="R12" s="18"/>
      <c r="S12" s="18"/>
    </row>
    <row r="13" spans="1:19" ht="20.65" thickBot="1" x14ac:dyDescent="0.6">
      <c r="A13" s="18"/>
      <c r="B13" s="65" t="s">
        <v>12</v>
      </c>
      <c r="C13" s="65"/>
      <c r="D13" s="25">
        <f>('Enter Hay Test Data'!G11/11.4)*100</f>
        <v>0</v>
      </c>
      <c r="E13" s="25">
        <f>('Enter Hay Test Data'!H11/65)*100</f>
        <v>0</v>
      </c>
      <c r="F13" s="25">
        <f>('Enter Hay Test Data'!G12/11.4)*100</f>
        <v>0</v>
      </c>
      <c r="G13" s="25">
        <f>('Enter Hay Test Data'!H12/65)*100</f>
        <v>0</v>
      </c>
      <c r="H13" s="25">
        <f>('Enter Hay Test Data'!G13/11.4)*100</f>
        <v>0</v>
      </c>
      <c r="I13" s="25">
        <f>('Enter Hay Test Data'!H13/65)*100</f>
        <v>0</v>
      </c>
      <c r="J13" s="25">
        <f>('Enter Hay Test Data'!G14/11.4)*100</f>
        <v>0</v>
      </c>
      <c r="K13" s="25">
        <f>('Enter Hay Test Data'!H14/65)*100</f>
        <v>0</v>
      </c>
      <c r="L13" s="25">
        <f>('Enter Hay Test Data'!G15/11.4)*100</f>
        <v>0</v>
      </c>
      <c r="M13" s="25">
        <f>('Enter Hay Test Data'!H15/65)*100</f>
        <v>0</v>
      </c>
      <c r="N13" s="25">
        <f>('Enter Hay Test Data'!G16/11.4)*100</f>
        <v>0</v>
      </c>
      <c r="O13" s="25">
        <f>('Enter Hay Test Data'!H16/65)*100</f>
        <v>0</v>
      </c>
      <c r="P13" s="18"/>
      <c r="Q13" s="18"/>
      <c r="R13" s="18"/>
      <c r="S13" s="18"/>
    </row>
    <row r="14" spans="1:19" ht="20.65" thickBot="1" x14ac:dyDescent="0.6">
      <c r="A14" s="18"/>
      <c r="B14" s="65" t="s">
        <v>13</v>
      </c>
      <c r="C14" s="65"/>
      <c r="D14" s="25">
        <f>('Enter Hay Test Data'!G11/12.7)*100</f>
        <v>0</v>
      </c>
      <c r="E14" s="25">
        <f>('Enter Hay Test Data'!H11/70)*100</f>
        <v>0</v>
      </c>
      <c r="F14" s="25">
        <f>('Enter Hay Test Data'!G12/12.7)*100</f>
        <v>0</v>
      </c>
      <c r="G14" s="25">
        <f>('Enter Hay Test Data'!H12/70)*100</f>
        <v>0</v>
      </c>
      <c r="H14" s="25">
        <f>('Enter Hay Test Data'!G13/12.7)*100</f>
        <v>0</v>
      </c>
      <c r="I14" s="25">
        <f>('Enter Hay Test Data'!H13/70)*100</f>
        <v>0</v>
      </c>
      <c r="J14" s="25">
        <f>('Enter Hay Test Data'!G14/12.7)*100</f>
        <v>0</v>
      </c>
      <c r="K14" s="25">
        <f>('Enter Hay Test Data'!H14/70)*100</f>
        <v>0</v>
      </c>
      <c r="L14" s="25">
        <f>('Enter Hay Test Data'!G15/12.7)*100</f>
        <v>0</v>
      </c>
      <c r="M14" s="25">
        <f>('Enter Hay Test Data'!H15/70)*100</f>
        <v>0</v>
      </c>
      <c r="N14" s="25">
        <f>('Enter Hay Test Data'!G16/12.7)*100</f>
        <v>0</v>
      </c>
      <c r="O14" s="25">
        <f>('Enter Hay Test Data'!H16/70)*100</f>
        <v>0</v>
      </c>
      <c r="P14" s="18"/>
      <c r="Q14" s="18"/>
      <c r="R14" s="18"/>
      <c r="S14" s="18"/>
    </row>
    <row r="15" spans="1:19" ht="22.9" customHeight="1" thickBot="1" x14ac:dyDescent="0.65">
      <c r="A15" s="18"/>
      <c r="B15" s="92" t="s">
        <v>48</v>
      </c>
      <c r="C15" s="93"/>
      <c r="D15" s="97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18"/>
      <c r="Q15" s="18"/>
      <c r="R15" s="18"/>
      <c r="S15" s="18"/>
    </row>
    <row r="16" spans="1:19" ht="20.65" thickBot="1" x14ac:dyDescent="0.6">
      <c r="A16" s="18"/>
      <c r="B16" s="65" t="s">
        <v>11</v>
      </c>
      <c r="C16" s="65"/>
      <c r="D16" s="25">
        <f>('Enter Hay Test Data'!G11/9.5)*100</f>
        <v>0</v>
      </c>
      <c r="E16" s="25">
        <f>('Enter Hay Test Data'!H11/60)*100</f>
        <v>0</v>
      </c>
      <c r="F16" s="25">
        <f>('Enter Hay Test Data'!G12/9.5)*100</f>
        <v>0</v>
      </c>
      <c r="G16" s="25">
        <f>('Enter Hay Test Data'!H12/60)*100</f>
        <v>0</v>
      </c>
      <c r="H16" s="25">
        <f>('Enter Hay Test Data'!G13/9.5)*100</f>
        <v>0</v>
      </c>
      <c r="I16" s="25">
        <f>('Enter Hay Test Data'!H13/60)*100</f>
        <v>0</v>
      </c>
      <c r="J16" s="25">
        <f>('Enter Hay Test Data'!G14/9.5)*100</f>
        <v>0</v>
      </c>
      <c r="K16" s="25">
        <f>('Enter Hay Test Data'!H14/60)*100</f>
        <v>0</v>
      </c>
      <c r="L16" s="25">
        <f>('Enter Hay Test Data'!G15/9.5)*100</f>
        <v>0</v>
      </c>
      <c r="M16" s="25">
        <f>('Enter Hay Test Data'!H15/60)*100</f>
        <v>0</v>
      </c>
      <c r="N16" s="25">
        <f>('Enter Hay Test Data'!G16/9.5)*100</f>
        <v>0</v>
      </c>
      <c r="O16" s="25">
        <f>('Enter Hay Test Data'!H16/60)*100</f>
        <v>0</v>
      </c>
      <c r="P16" s="18"/>
      <c r="Q16" s="18"/>
      <c r="R16" s="18"/>
      <c r="S16" s="18"/>
    </row>
    <row r="17" spans="1:19" ht="20.65" thickBot="1" x14ac:dyDescent="0.6">
      <c r="A17" s="18"/>
      <c r="B17" s="65" t="s">
        <v>12</v>
      </c>
      <c r="C17" s="65"/>
      <c r="D17" s="25">
        <f>('Enter Hay Test Data'!G11/10.7)*100</f>
        <v>0</v>
      </c>
      <c r="E17" s="25">
        <f>('Enter Hay Test Data'!H11/65)*100</f>
        <v>0</v>
      </c>
      <c r="F17" s="25">
        <f>('Enter Hay Test Data'!G12/10.7)*100</f>
        <v>0</v>
      </c>
      <c r="G17" s="25">
        <f>('Enter Hay Test Data'!H12/65)*100</f>
        <v>0</v>
      </c>
      <c r="H17" s="25">
        <f>('Enter Hay Test Data'!G13/10.7)*100</f>
        <v>0</v>
      </c>
      <c r="I17" s="25">
        <f>('Enter Hay Test Data'!H13/65)*100</f>
        <v>0</v>
      </c>
      <c r="J17" s="25">
        <f>('Enter Hay Test Data'!G14/10.7)*100</f>
        <v>0</v>
      </c>
      <c r="K17" s="25">
        <f>('Enter Hay Test Data'!H14/65)*100</f>
        <v>0</v>
      </c>
      <c r="L17" s="25">
        <f>('Enter Hay Test Data'!G15/10.7)*100</f>
        <v>0</v>
      </c>
      <c r="M17" s="25">
        <f>('Enter Hay Test Data'!H15/65)*100</f>
        <v>0</v>
      </c>
      <c r="N17" s="25">
        <f>('Enter Hay Test Data'!G16/10.7)*100</f>
        <v>0</v>
      </c>
      <c r="O17" s="25">
        <f>('Enter Hay Test Data'!H16/65)*100</f>
        <v>0</v>
      </c>
      <c r="P17" s="18"/>
      <c r="Q17" s="18"/>
      <c r="R17" s="18"/>
      <c r="S17" s="18"/>
    </row>
    <row r="18" spans="1:19" ht="20.65" thickBot="1" x14ac:dyDescent="0.6">
      <c r="A18" s="18"/>
      <c r="B18" s="65" t="s">
        <v>13</v>
      </c>
      <c r="C18" s="65"/>
      <c r="D18" s="25">
        <f>('Enter Hay Test Data'!G11/12)*100</f>
        <v>0</v>
      </c>
      <c r="E18" s="25">
        <f>('Enter Hay Test Data'!H11/70)*100</f>
        <v>0</v>
      </c>
      <c r="F18" s="25">
        <f>('Enter Hay Test Data'!G12/12)*100</f>
        <v>0</v>
      </c>
      <c r="G18" s="25">
        <f>('Enter Hay Test Data'!H12/70)*100</f>
        <v>0</v>
      </c>
      <c r="H18" s="25">
        <f>('Enter Hay Test Data'!G13/12)*100</f>
        <v>0</v>
      </c>
      <c r="I18" s="25">
        <f>('Enter Hay Test Data'!H13/70)*100</f>
        <v>0</v>
      </c>
      <c r="J18" s="25">
        <f>('Enter Hay Test Data'!G14/12)*100</f>
        <v>0</v>
      </c>
      <c r="K18" s="25">
        <f>('Enter Hay Test Data'!H14/70)*100</f>
        <v>0</v>
      </c>
      <c r="L18" s="25">
        <f>('Enter Hay Test Data'!G15/12)*100</f>
        <v>0</v>
      </c>
      <c r="M18" s="25">
        <f>('Enter Hay Test Data'!H15/70)*100</f>
        <v>0</v>
      </c>
      <c r="N18" s="25">
        <f>('Enter Hay Test Data'!G16/12)*100</f>
        <v>0</v>
      </c>
      <c r="O18" s="25">
        <f>('Enter Hay Test Data'!H16/70)*100</f>
        <v>0</v>
      </c>
      <c r="P18" s="18"/>
      <c r="Q18" s="18"/>
      <c r="R18" s="18"/>
      <c r="S18" s="18"/>
    </row>
    <row r="19" spans="1:19" ht="24.4" customHeight="1" thickBot="1" x14ac:dyDescent="0.65">
      <c r="A19" s="18"/>
      <c r="B19" s="92" t="s">
        <v>49</v>
      </c>
      <c r="C19" s="93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18"/>
      <c r="Q19" s="18"/>
      <c r="R19" s="18"/>
      <c r="S19" s="18"/>
    </row>
    <row r="20" spans="1:19" ht="20.65" thickBot="1" x14ac:dyDescent="0.6">
      <c r="A20" s="18"/>
      <c r="B20" s="65" t="s">
        <v>11</v>
      </c>
      <c r="C20" s="65"/>
      <c r="D20" s="25">
        <f>('Enter Hay Test Data'!G11/9.2)*100</f>
        <v>0</v>
      </c>
      <c r="E20" s="25">
        <f>('Enter Hay Test Data'!H11/60)*100</f>
        <v>0</v>
      </c>
      <c r="F20" s="25">
        <f>('Enter Hay Test Data'!G12/9.2)*100</f>
        <v>0</v>
      </c>
      <c r="G20" s="25">
        <f>('Enter Hay Test Data'!H12/60)*100</f>
        <v>0</v>
      </c>
      <c r="H20" s="25">
        <f>('Enter Hay Test Data'!G13/9.2)*100</f>
        <v>0</v>
      </c>
      <c r="I20" s="25">
        <f>('Enter Hay Test Data'!H13/60)*100</f>
        <v>0</v>
      </c>
      <c r="J20" s="25">
        <f>('Enter Hay Test Data'!G14/9.2)*100</f>
        <v>0</v>
      </c>
      <c r="K20" s="25">
        <f>('Enter Hay Test Data'!H14/60)*100</f>
        <v>0</v>
      </c>
      <c r="L20" s="25">
        <f>('Enter Hay Test Data'!G15/9.2)*100</f>
        <v>0</v>
      </c>
      <c r="M20" s="25">
        <f>('Enter Hay Test Data'!H15/60)*100</f>
        <v>0</v>
      </c>
      <c r="N20" s="25">
        <f>('Enter Hay Test Data'!G16/9.2)*100</f>
        <v>0</v>
      </c>
      <c r="O20" s="25">
        <f>('Enter Hay Test Data'!H16/60)*100</f>
        <v>0</v>
      </c>
      <c r="P20" s="18"/>
      <c r="Q20" s="18"/>
      <c r="R20" s="18"/>
      <c r="S20" s="18"/>
    </row>
    <row r="21" spans="1:19" ht="20.65" thickBot="1" x14ac:dyDescent="0.6">
      <c r="A21" s="18"/>
      <c r="B21" s="65" t="s">
        <v>12</v>
      </c>
      <c r="C21" s="65"/>
      <c r="D21" s="25">
        <f>('Enter Hay Test Data'!G11/10.3)*100</f>
        <v>0</v>
      </c>
      <c r="E21" s="25">
        <f>('Enter Hay Test Data'!H11/65)*100</f>
        <v>0</v>
      </c>
      <c r="F21" s="25">
        <f>('Enter Hay Test Data'!G12/10.3)*100</f>
        <v>0</v>
      </c>
      <c r="G21" s="25">
        <f>('Enter Hay Test Data'!H12/65)*100</f>
        <v>0</v>
      </c>
      <c r="H21" s="25">
        <f>('Enter Hay Test Data'!G13/10.3)*100</f>
        <v>0</v>
      </c>
      <c r="I21" s="25">
        <f>('Enter Hay Test Data'!H13/65)*100</f>
        <v>0</v>
      </c>
      <c r="J21" s="25">
        <f>('Enter Hay Test Data'!G14/10.3)*100</f>
        <v>0</v>
      </c>
      <c r="K21" s="25">
        <f>('Enter Hay Test Data'!H14/65)*100</f>
        <v>0</v>
      </c>
      <c r="L21" s="25">
        <f>('Enter Hay Test Data'!G15/10.3)*100</f>
        <v>0</v>
      </c>
      <c r="M21" s="25">
        <f>('Enter Hay Test Data'!H15/65)*100</f>
        <v>0</v>
      </c>
      <c r="N21" s="25">
        <f>('Enter Hay Test Data'!G16/10.3)*100</f>
        <v>0</v>
      </c>
      <c r="O21" s="25">
        <f>('Enter Hay Test Data'!H16/65)*100</f>
        <v>0</v>
      </c>
      <c r="P21" s="18"/>
      <c r="Q21" s="18"/>
      <c r="R21" s="18"/>
      <c r="S21" s="18"/>
    </row>
    <row r="22" spans="1:19" ht="20.65" thickBot="1" x14ac:dyDescent="0.6">
      <c r="A22" s="18"/>
      <c r="B22" s="65" t="s">
        <v>13</v>
      </c>
      <c r="C22" s="65"/>
      <c r="D22" s="25">
        <f>('Enter Hay Test Data'!G11/11.4)*100</f>
        <v>0</v>
      </c>
      <c r="E22" s="25">
        <f>('Enter Hay Test Data'!H11/70)*100</f>
        <v>0</v>
      </c>
      <c r="F22" s="25">
        <f>('Enter Hay Test Data'!G12/11.4)*100</f>
        <v>0</v>
      </c>
      <c r="G22" s="25">
        <f>('Enter Hay Test Data'!H12/70)*100</f>
        <v>0</v>
      </c>
      <c r="H22" s="25">
        <f>('Enter Hay Test Data'!G13/11.4)*100</f>
        <v>0</v>
      </c>
      <c r="I22" s="25">
        <f>('Enter Hay Test Data'!H13/70)*100</f>
        <v>0</v>
      </c>
      <c r="J22" s="25">
        <f>('Enter Hay Test Data'!G14/11.4)*100</f>
        <v>0</v>
      </c>
      <c r="K22" s="25">
        <f>('Enter Hay Test Data'!H14/70)*100</f>
        <v>0</v>
      </c>
      <c r="L22" s="25">
        <f>('Enter Hay Test Data'!G15/11.4)*100</f>
        <v>0</v>
      </c>
      <c r="M22" s="25">
        <f>('Enter Hay Test Data'!H15/70)*100</f>
        <v>0</v>
      </c>
      <c r="N22" s="25">
        <f>('Enter Hay Test Data'!G16/11.4)*100</f>
        <v>0</v>
      </c>
      <c r="O22" s="25">
        <f>('Enter Hay Test Data'!H16/70)*100</f>
        <v>0</v>
      </c>
      <c r="P22" s="18"/>
      <c r="Q22" s="18"/>
      <c r="R22" s="18"/>
      <c r="S22" s="18"/>
    </row>
    <row r="23" spans="1:19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  <row r="25" spans="1:19" x14ac:dyDescent="0.3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</row>
    <row r="26" spans="1:19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</row>
    <row r="27" spans="1:19" x14ac:dyDescent="0.3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3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3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</sheetData>
  <sheetProtection algorithmName="SHA-512" hashValue="XQ03zPSZUO0uxIL8lw4hTn3uE89V/Rz0Zn/6p0B7UR5130pu92HTdxzeRI9Ek+kAXNN5iqUo0M1ah9126DrbsA==" saltValue="xXJGZ1Y/Lcdm47d6GoPp3g==" spinCount="100000" sheet="1" objects="1" scenarios="1"/>
  <mergeCells count="27">
    <mergeCell ref="F2:P2"/>
    <mergeCell ref="B22:C22"/>
    <mergeCell ref="D7:O7"/>
    <mergeCell ref="D11:O11"/>
    <mergeCell ref="D15:O15"/>
    <mergeCell ref="D19:O19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7:C7"/>
    <mergeCell ref="B8:C8"/>
    <mergeCell ref="B9:C9"/>
    <mergeCell ref="B10:C10"/>
    <mergeCell ref="B11:C11"/>
    <mergeCell ref="N4:O4"/>
    <mergeCell ref="D4:E4"/>
    <mergeCell ref="F4:G4"/>
    <mergeCell ref="H4:I4"/>
    <mergeCell ref="J4:K4"/>
    <mergeCell ref="L4:M4"/>
  </mergeCells>
  <conditionalFormatting sqref="D8:K10">
    <cfRule type="cellIs" dxfId="64" priority="12" operator="greaterThan">
      <formula>90</formula>
    </cfRule>
    <cfRule type="cellIs" dxfId="63" priority="16" operator="lessThan">
      <formula>90</formula>
    </cfRule>
  </conditionalFormatting>
  <conditionalFormatting sqref="D12:K14">
    <cfRule type="cellIs" dxfId="62" priority="11" operator="greaterThan">
      <formula>90</formula>
    </cfRule>
    <cfRule type="cellIs" dxfId="61" priority="15" operator="lessThan">
      <formula>90</formula>
    </cfRule>
  </conditionalFormatting>
  <conditionalFormatting sqref="D16:K18">
    <cfRule type="cellIs" dxfId="60" priority="10" operator="greaterThan">
      <formula>90</formula>
    </cfRule>
    <cfRule type="cellIs" dxfId="59" priority="14" operator="lessThan">
      <formula>90</formula>
    </cfRule>
  </conditionalFormatting>
  <conditionalFormatting sqref="D20:K22">
    <cfRule type="cellIs" dxfId="58" priority="9" operator="greaterThan">
      <formula>90</formula>
    </cfRule>
    <cfRule type="cellIs" dxfId="57" priority="13" operator="lessThan">
      <formula>90</formula>
    </cfRule>
  </conditionalFormatting>
  <conditionalFormatting sqref="L8:O10">
    <cfRule type="cellIs" dxfId="56" priority="4" operator="greaterThan">
      <formula>90</formula>
    </cfRule>
    <cfRule type="cellIs" dxfId="55" priority="8" operator="lessThan">
      <formula>90</formula>
    </cfRule>
  </conditionalFormatting>
  <conditionalFormatting sqref="L12:O14">
    <cfRule type="cellIs" dxfId="54" priority="3" operator="greaterThan">
      <formula>90</formula>
    </cfRule>
    <cfRule type="cellIs" dxfId="53" priority="7" operator="lessThan">
      <formula>90</formula>
    </cfRule>
  </conditionalFormatting>
  <conditionalFormatting sqref="L16:O18">
    <cfRule type="cellIs" dxfId="52" priority="2" operator="greaterThan">
      <formula>90</formula>
    </cfRule>
    <cfRule type="cellIs" dxfId="51" priority="6" operator="lessThan">
      <formula>90</formula>
    </cfRule>
  </conditionalFormatting>
  <conditionalFormatting sqref="L20:O22">
    <cfRule type="cellIs" dxfId="50" priority="1" operator="greaterThan">
      <formula>90</formula>
    </cfRule>
    <cfRule type="cellIs" dxfId="49" priority="5" operator="lessThan">
      <formula>90</formula>
    </cfRule>
  </conditionalFormatting>
  <pageMargins left="0.7" right="0.7" top="0.75" bottom="0.75" header="0.3" footer="0.3"/>
  <pageSetup orientation="portrait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zoomScale="90" zoomScaleNormal="90" workbookViewId="0">
      <selection activeCell="O4" sqref="O4:P6"/>
    </sheetView>
  </sheetViews>
  <sheetFormatPr defaultRowHeight="12.75" x14ac:dyDescent="0.35"/>
  <cols>
    <col min="1" max="1" width="6.265625" style="8" customWidth="1"/>
    <col min="4" max="4" width="29.796875" customWidth="1"/>
    <col min="5" max="5" width="12.73046875" customWidth="1"/>
    <col min="6" max="6" width="11.3984375" customWidth="1"/>
    <col min="7" max="7" width="12.265625" customWidth="1"/>
    <col min="8" max="8" width="12.59765625" customWidth="1"/>
    <col min="9" max="9" width="13.86328125" customWidth="1"/>
    <col min="10" max="10" width="12.59765625" customWidth="1"/>
    <col min="11" max="11" width="11.3984375" customWidth="1"/>
    <col min="12" max="12" width="12.1328125" customWidth="1"/>
  </cols>
  <sheetData>
    <row r="1" spans="1:18" s="8" customFormat="1" ht="13.15" thickBo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18" ht="30.4" thickBot="1" x14ac:dyDescent="0.85">
      <c r="A2" s="18"/>
      <c r="B2" s="114" t="s">
        <v>30</v>
      </c>
      <c r="C2" s="115"/>
      <c r="D2" s="18"/>
      <c r="E2" s="4" t="s">
        <v>51</v>
      </c>
      <c r="F2" s="5"/>
      <c r="G2" s="5"/>
      <c r="H2" s="5"/>
      <c r="I2" s="5"/>
      <c r="J2" s="5"/>
      <c r="K2" s="5"/>
      <c r="L2" s="5"/>
      <c r="M2" s="5"/>
      <c r="N2" s="6"/>
      <c r="O2" s="18"/>
      <c r="P2" s="18"/>
      <c r="Q2" s="18"/>
      <c r="R2" s="18"/>
    </row>
    <row r="3" spans="1:18" ht="13.15" thickBot="1" x14ac:dyDescent="0.4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</row>
    <row r="4" spans="1:18" ht="21" thickBot="1" x14ac:dyDescent="0.65">
      <c r="A4" s="18"/>
      <c r="B4" s="18"/>
      <c r="C4" s="18"/>
      <c r="D4" s="18"/>
      <c r="E4" s="104" t="str">
        <f>('Enter Hay Test Data'!E11)</f>
        <v>Hay ID 1</v>
      </c>
      <c r="F4" s="105"/>
      <c r="G4" s="106" t="str">
        <f>('Enter Hay Test Data'!E12)</f>
        <v>Hay ID 2</v>
      </c>
      <c r="H4" s="107"/>
      <c r="I4" s="108" t="str">
        <f>('Enter Hay Test Data'!E13)</f>
        <v>Hay ID 3</v>
      </c>
      <c r="J4" s="109"/>
      <c r="K4" s="110" t="str">
        <f>('Enter Hay Test Data'!E14)</f>
        <v>Hay ID 4</v>
      </c>
      <c r="L4" s="105"/>
      <c r="M4" s="111" t="str">
        <f>('Enter Hay Test Data'!E15)</f>
        <v>Hay ID 5</v>
      </c>
      <c r="N4" s="112"/>
      <c r="O4" s="102" t="str">
        <f>('Enter Hay Test Data'!E16)</f>
        <v>Hay ID 6</v>
      </c>
      <c r="P4" s="103"/>
      <c r="Q4" s="18"/>
      <c r="R4" s="18"/>
    </row>
    <row r="5" spans="1:18" s="3" customFormat="1" ht="21" thickBot="1" x14ac:dyDescent="0.65">
      <c r="A5" s="18"/>
      <c r="B5" s="18"/>
      <c r="C5" s="18"/>
      <c r="D5" s="18"/>
      <c r="E5" s="19" t="s">
        <v>1</v>
      </c>
      <c r="F5" s="19" t="s">
        <v>0</v>
      </c>
      <c r="G5" s="20" t="s">
        <v>1</v>
      </c>
      <c r="H5" s="20" t="s">
        <v>0</v>
      </c>
      <c r="I5" s="21" t="s">
        <v>1</v>
      </c>
      <c r="J5" s="21" t="s">
        <v>0</v>
      </c>
      <c r="K5" s="22" t="s">
        <v>1</v>
      </c>
      <c r="L5" s="22" t="s">
        <v>0</v>
      </c>
      <c r="M5" s="23" t="s">
        <v>1</v>
      </c>
      <c r="N5" s="23" t="s">
        <v>0</v>
      </c>
      <c r="O5" s="46" t="s">
        <v>1</v>
      </c>
      <c r="P5" s="46" t="s">
        <v>0</v>
      </c>
      <c r="Q5" s="18"/>
      <c r="R5" s="18"/>
    </row>
    <row r="6" spans="1:18" s="3" customFormat="1" ht="21" thickBot="1" x14ac:dyDescent="0.65">
      <c r="A6" s="18"/>
      <c r="B6" s="18"/>
      <c r="C6" s="18"/>
      <c r="D6" s="18"/>
      <c r="E6" s="9">
        <f>('Enter Hay Test Data'!G11)</f>
        <v>0</v>
      </c>
      <c r="F6" s="9">
        <f>('Enter Hay Test Data'!H11)</f>
        <v>0</v>
      </c>
      <c r="G6" s="10">
        <f>('Enter Hay Test Data'!G12)</f>
        <v>0</v>
      </c>
      <c r="H6" s="10">
        <f>('Enter Hay Test Data'!H12)</f>
        <v>0</v>
      </c>
      <c r="I6" s="11">
        <f>('Enter Hay Test Data'!G13)</f>
        <v>0</v>
      </c>
      <c r="J6" s="11">
        <f>('Enter Hay Test Data'!H13)</f>
        <v>0</v>
      </c>
      <c r="K6" s="12">
        <f>('Enter Hay Test Data'!G14)</f>
        <v>0</v>
      </c>
      <c r="L6" s="12">
        <f>('Enter Hay Test Data'!H14)</f>
        <v>0</v>
      </c>
      <c r="M6" s="13">
        <f>('Enter Hay Test Data'!G15)</f>
        <v>0</v>
      </c>
      <c r="N6" s="13">
        <f>('Enter Hay Test Data'!H15)</f>
        <v>0</v>
      </c>
      <c r="O6" s="47">
        <f>('Enter Hay Test Data'!G16)</f>
        <v>0</v>
      </c>
      <c r="P6" s="47">
        <f>('Enter Hay Test Data'!H16)</f>
        <v>0</v>
      </c>
      <c r="Q6" s="18"/>
      <c r="R6" s="18"/>
    </row>
    <row r="7" spans="1:18" ht="21" thickBot="1" x14ac:dyDescent="0.65">
      <c r="A7" s="18"/>
      <c r="B7" s="88" t="s">
        <v>14</v>
      </c>
      <c r="C7" s="116"/>
      <c r="D7" s="89"/>
      <c r="E7" s="99" t="s">
        <v>66</v>
      </c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1"/>
      <c r="Q7" s="18"/>
      <c r="R7" s="18"/>
    </row>
    <row r="8" spans="1:18" ht="20.65" thickBot="1" x14ac:dyDescent="0.6">
      <c r="A8" s="18"/>
      <c r="B8" s="90" t="s">
        <v>15</v>
      </c>
      <c r="C8" s="113"/>
      <c r="D8" s="91"/>
      <c r="E8" s="26">
        <f>('Enter Hay Test Data'!G11/7.2*100)</f>
        <v>0</v>
      </c>
      <c r="F8" s="24">
        <f>('Enter Hay Test Data'!H11/40*100)</f>
        <v>0</v>
      </c>
      <c r="G8" s="24">
        <f>('Enter Hay Test Data'!G12/7.2*100)</f>
        <v>0</v>
      </c>
      <c r="H8" s="24">
        <f>('Enter Hay Test Data'!H12/40*100)</f>
        <v>0</v>
      </c>
      <c r="I8" s="24">
        <f>('Enter Hay Test Data'!G13/7.2*100)</f>
        <v>0</v>
      </c>
      <c r="J8" s="24">
        <f>('Enter Hay Test Data'!H13/40*100)</f>
        <v>0</v>
      </c>
      <c r="K8" s="24">
        <f>('Enter Hay Test Data'!G14/7.2*100)</f>
        <v>0</v>
      </c>
      <c r="L8" s="24">
        <f>('Enter Hay Test Data'!H14/40*100)</f>
        <v>0</v>
      </c>
      <c r="M8" s="24">
        <f>('Enter Hay Test Data'!G15/7.2*100)</f>
        <v>0</v>
      </c>
      <c r="N8" s="24">
        <f>('Enter Hay Test Data'!H15/40*100)</f>
        <v>0</v>
      </c>
      <c r="O8" s="24">
        <f>('Enter Hay Test Data'!G16/7.2*100)</f>
        <v>0</v>
      </c>
      <c r="P8" s="24">
        <f>('Enter Hay Test Data'!H16/40*100)</f>
        <v>0</v>
      </c>
      <c r="Q8" s="18"/>
      <c r="R8" s="18"/>
    </row>
    <row r="9" spans="1:18" ht="20.65" thickBot="1" x14ac:dyDescent="0.6">
      <c r="A9" s="18"/>
      <c r="B9" s="90" t="s">
        <v>16</v>
      </c>
      <c r="C9" s="113"/>
      <c r="D9" s="91"/>
      <c r="E9" s="26">
        <f>('Enter Hay Test Data'!G11/8.6*100)</f>
        <v>0</v>
      </c>
      <c r="F9" s="24">
        <f>('Enter Hay Test Data'!H11/50*100)</f>
        <v>0</v>
      </c>
      <c r="G9" s="24">
        <f>('Enter Hay Test Data'!G12/8.6*100)</f>
        <v>0</v>
      </c>
      <c r="H9" s="24">
        <f>('Enter Hay Test Data'!H12/50*100)</f>
        <v>0</v>
      </c>
      <c r="I9" s="24">
        <f>('Enter Hay Test Data'!G13/8.6*100)</f>
        <v>0</v>
      </c>
      <c r="J9" s="24">
        <f>('Enter Hay Test Data'!H13/50*100)</f>
        <v>0</v>
      </c>
      <c r="K9" s="24">
        <f>('Enter Hay Test Data'!G14/8.6*100)</f>
        <v>0</v>
      </c>
      <c r="L9" s="24">
        <f>('Enter Hay Test Data'!H14/50*100)</f>
        <v>0</v>
      </c>
      <c r="M9" s="24">
        <f>('Enter Hay Test Data'!G15/8.6*100)</f>
        <v>0</v>
      </c>
      <c r="N9" s="24">
        <f>('Enter Hay Test Data'!H15/50*100)</f>
        <v>0</v>
      </c>
      <c r="O9" s="24">
        <f>('Enter Hay Test Data'!G16/8.6*100)</f>
        <v>0</v>
      </c>
      <c r="P9" s="24">
        <f>('Enter Hay Test Data'!H16/50*100)</f>
        <v>0</v>
      </c>
      <c r="Q9" s="18"/>
      <c r="R9" s="18"/>
    </row>
    <row r="10" spans="1:18" s="2" customFormat="1" ht="21" thickBot="1" x14ac:dyDescent="0.65">
      <c r="A10" s="18"/>
      <c r="B10" s="117" t="s">
        <v>24</v>
      </c>
      <c r="C10" s="118"/>
      <c r="D10" s="119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</row>
    <row r="11" spans="1:18" s="2" customFormat="1" ht="20.65" thickBot="1" x14ac:dyDescent="0.6">
      <c r="A11" s="18"/>
      <c r="B11" s="90" t="s">
        <v>25</v>
      </c>
      <c r="C11" s="113"/>
      <c r="D11" s="91"/>
      <c r="E11" s="27">
        <f>('Enter Hay Test Data'!G11/8.8*100)</f>
        <v>0</v>
      </c>
      <c r="F11" s="25">
        <f>('Enter Hay Test Data'!H11/52.5*100)</f>
        <v>0</v>
      </c>
      <c r="G11" s="25">
        <f>('Enter Hay Test Data'!G12/8.8*100)</f>
        <v>0</v>
      </c>
      <c r="H11" s="25">
        <f>('Enter Hay Test Data'!H12/52.5*100)</f>
        <v>0</v>
      </c>
      <c r="I11" s="25">
        <f>('Enter Hay Test Data'!G13/8.8*100)</f>
        <v>0</v>
      </c>
      <c r="J11" s="25">
        <f>('Enter Hay Test Data'!H13/52.5*100)</f>
        <v>0</v>
      </c>
      <c r="K11" s="25">
        <f>('Enter Hay Test Data'!G14/8.8*100)</f>
        <v>0</v>
      </c>
      <c r="L11" s="25">
        <f>('Enter Hay Test Data'!H14/52.5*100)</f>
        <v>0</v>
      </c>
      <c r="M11" s="25">
        <f>('Enter Hay Test Data'!G15/8.8*100)</f>
        <v>0</v>
      </c>
      <c r="N11" s="25">
        <f>('Enter Hay Test Data'!H15/52.5*100)</f>
        <v>0</v>
      </c>
      <c r="O11" s="25">
        <f>('Enter Hay Test Data'!G16/8.8*100)</f>
        <v>0</v>
      </c>
      <c r="P11" s="25">
        <f>('Enter Hay Test Data'!H16/52.5*100)</f>
        <v>0</v>
      </c>
      <c r="Q11" s="18"/>
      <c r="R11" s="18"/>
    </row>
    <row r="12" spans="1:18" s="2" customFormat="1" ht="20.65" thickBot="1" x14ac:dyDescent="0.6">
      <c r="A12" s="18"/>
      <c r="B12" s="90" t="s">
        <v>26</v>
      </c>
      <c r="C12" s="113"/>
      <c r="D12" s="91"/>
      <c r="E12" s="27">
        <f>('Enter Hay Test Data'!G11/9.4*100)</f>
        <v>0</v>
      </c>
      <c r="F12" s="25">
        <f>('Enter Hay Test Data'!H11/55*100)</f>
        <v>0</v>
      </c>
      <c r="G12" s="25">
        <f>('Enter Hay Test Data'!G12/9.4*100)</f>
        <v>0</v>
      </c>
      <c r="H12" s="25">
        <f>('Enter Hay Test Data'!H12/55*100)</f>
        <v>0</v>
      </c>
      <c r="I12" s="25">
        <f>('Enter Hay Test Data'!G13/9.4*100)</f>
        <v>0</v>
      </c>
      <c r="J12" s="25">
        <f>('Enter Hay Test Data'!H13/55*100)</f>
        <v>0</v>
      </c>
      <c r="K12" s="25">
        <f>('Enter Hay Test Data'!G14/9.4*100)</f>
        <v>0</v>
      </c>
      <c r="L12" s="25">
        <f>('Enter Hay Test Data'!H14/55*100)</f>
        <v>0</v>
      </c>
      <c r="M12" s="25">
        <f>('Enter Hay Test Data'!G15/9.4*100)</f>
        <v>0</v>
      </c>
      <c r="N12" s="25">
        <f>('Enter Hay Test Data'!H15/55*100)</f>
        <v>0</v>
      </c>
      <c r="O12" s="25">
        <f>('Enter Hay Test Data'!G16/9.4*100)</f>
        <v>0</v>
      </c>
      <c r="P12" s="25">
        <f>('Enter Hay Test Data'!H16/55*100)</f>
        <v>0</v>
      </c>
      <c r="Q12" s="18"/>
      <c r="R12" s="18"/>
    </row>
    <row r="13" spans="1:18" s="2" customFormat="1" ht="20.65" thickBot="1" x14ac:dyDescent="0.6">
      <c r="A13" s="18"/>
      <c r="B13" s="90" t="s">
        <v>27</v>
      </c>
      <c r="C13" s="113"/>
      <c r="D13" s="91"/>
      <c r="E13" s="27">
        <f>('Enter Hay Test Data'!G11/10.3*100)</f>
        <v>0</v>
      </c>
      <c r="F13" s="25">
        <f>('Enter Hay Test Data'!H11/60*100)</f>
        <v>0</v>
      </c>
      <c r="G13" s="25">
        <f>('Enter Hay Test Data'!G12/10.3*100)</f>
        <v>0</v>
      </c>
      <c r="H13" s="25">
        <f>('Enter Hay Test Data'!H12/60*100)</f>
        <v>0</v>
      </c>
      <c r="I13" s="25">
        <f>('Enter Hay Test Data'!G13/10.3*100)</f>
        <v>0</v>
      </c>
      <c r="J13" s="25">
        <f>('Enter Hay Test Data'!H13/60*100)</f>
        <v>0</v>
      </c>
      <c r="K13" s="25">
        <f>('Enter Hay Test Data'!G14/10.3*100)</f>
        <v>0</v>
      </c>
      <c r="L13" s="25">
        <f>('Enter Hay Test Data'!H14/60*100)</f>
        <v>0</v>
      </c>
      <c r="M13" s="25">
        <f>('Enter Hay Test Data'!G15/10.3*100)</f>
        <v>0</v>
      </c>
      <c r="N13" s="25">
        <f>('Enter Hay Test Data'!H15/60*100)</f>
        <v>0</v>
      </c>
      <c r="O13" s="25">
        <f>('Enter Hay Test Data'!G16/10.3*100)</f>
        <v>0</v>
      </c>
      <c r="P13" s="25">
        <f>('Enter Hay Test Data'!H16/60*100)</f>
        <v>0</v>
      </c>
      <c r="Q13" s="18"/>
      <c r="R13" s="18"/>
    </row>
    <row r="14" spans="1:18" ht="21" thickBot="1" x14ac:dyDescent="0.65">
      <c r="A14" s="18"/>
      <c r="B14" s="117" t="s">
        <v>17</v>
      </c>
      <c r="C14" s="118"/>
      <c r="D14" s="119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</row>
    <row r="15" spans="1:18" ht="20.65" thickBot="1" x14ac:dyDescent="0.6">
      <c r="A15" s="18"/>
      <c r="B15" s="90" t="s">
        <v>28</v>
      </c>
      <c r="C15" s="113"/>
      <c r="D15" s="91"/>
      <c r="E15" s="27">
        <f>('Enter Hay Test Data'!G11/9.5*100)</f>
        <v>0</v>
      </c>
      <c r="F15" s="25">
        <f>('Enter Hay Test Data'!H11/50*100)</f>
        <v>0</v>
      </c>
      <c r="G15" s="25">
        <f>('Enter Hay Test Data'!G12/9.5*100)</f>
        <v>0</v>
      </c>
      <c r="H15" s="25">
        <f>('Enter Hay Test Data'!H12/50*100)</f>
        <v>0</v>
      </c>
      <c r="I15" s="25">
        <f>('Enter Hay Test Data'!G13/9.5*100)</f>
        <v>0</v>
      </c>
      <c r="J15" s="25">
        <f>('Enter Hay Test Data'!H13/50*100)</f>
        <v>0</v>
      </c>
      <c r="K15" s="25">
        <f>('Enter Hay Test Data'!G14/9.5*100)</f>
        <v>0</v>
      </c>
      <c r="L15" s="25">
        <f>('Enter Hay Test Data'!H14/50*100)</f>
        <v>0</v>
      </c>
      <c r="M15" s="25">
        <f>('Enter Hay Test Data'!G15/9.5*100)</f>
        <v>0</v>
      </c>
      <c r="N15" s="25">
        <f>('Enter Hay Test Data'!H15/50*100)</f>
        <v>0</v>
      </c>
      <c r="O15" s="25">
        <f>('Enter Hay Test Data'!G16/9.5*100)</f>
        <v>0</v>
      </c>
      <c r="P15" s="25">
        <f>('Enter Hay Test Data'!H16/50*100)</f>
        <v>0</v>
      </c>
      <c r="Q15" s="18"/>
      <c r="R15" s="18"/>
    </row>
    <row r="16" spans="1:18" ht="20.65" thickBot="1" x14ac:dyDescent="0.6">
      <c r="A16" s="18"/>
      <c r="B16" s="90" t="s">
        <v>18</v>
      </c>
      <c r="C16" s="113"/>
      <c r="D16" s="91"/>
      <c r="E16" s="27">
        <f>('Enter Hay Test Data'!G11/12*100)</f>
        <v>0</v>
      </c>
      <c r="F16" s="25">
        <f>('Enter Hay Test Data'!H11/55*100)</f>
        <v>0</v>
      </c>
      <c r="G16" s="25">
        <f>('Enter Hay Test Data'!G12/12*100)</f>
        <v>0</v>
      </c>
      <c r="H16" s="25">
        <f>('Enter Hay Test Data'!H12/55*100)</f>
        <v>0</v>
      </c>
      <c r="I16" s="25">
        <f>('Enter Hay Test Data'!G13/12*100)</f>
        <v>0</v>
      </c>
      <c r="J16" s="25">
        <f>('Enter Hay Test Data'!H13/55*100)</f>
        <v>0</v>
      </c>
      <c r="K16" s="25">
        <f>('Enter Hay Test Data'!G14/12*100)</f>
        <v>0</v>
      </c>
      <c r="L16" s="25">
        <f>('Enter Hay Test Data'!H14/55*100)</f>
        <v>0</v>
      </c>
      <c r="M16" s="25">
        <f>('Enter Hay Test Data'!G15/12*100)</f>
        <v>0</v>
      </c>
      <c r="N16" s="25">
        <f>('Enter Hay Test Data'!H15/55*100)</f>
        <v>0</v>
      </c>
      <c r="O16" s="25">
        <f>('Enter Hay Test Data'!G16/12*100)</f>
        <v>0</v>
      </c>
      <c r="P16" s="25">
        <f>('Enter Hay Test Data'!H16/55*100)</f>
        <v>0</v>
      </c>
      <c r="Q16" s="18"/>
      <c r="R16" s="18"/>
    </row>
    <row r="17" spans="1:18" ht="21" thickBot="1" x14ac:dyDescent="0.65">
      <c r="A17" s="18"/>
      <c r="B17" s="117" t="s">
        <v>19</v>
      </c>
      <c r="C17" s="118"/>
      <c r="D17" s="119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</row>
    <row r="18" spans="1:18" ht="20.65" thickBot="1" x14ac:dyDescent="0.6">
      <c r="A18" s="18"/>
      <c r="B18" s="90" t="s">
        <v>20</v>
      </c>
      <c r="C18" s="113"/>
      <c r="D18" s="91"/>
      <c r="E18" s="27">
        <f>('Enter Hay Test Data'!G11/13.1*100)</f>
        <v>0</v>
      </c>
      <c r="F18" s="25">
        <f>('Enter Hay Test Data'!H11/62.5*100)</f>
        <v>0</v>
      </c>
      <c r="G18" s="25">
        <f>('Enter Hay Test Data'!G12/13.1*100)</f>
        <v>0</v>
      </c>
      <c r="H18" s="25">
        <f>('Enter Hay Test Data'!H12/62.5*100)</f>
        <v>0</v>
      </c>
      <c r="I18" s="25">
        <f>('Enter Hay Test Data'!G13/13.1*100)</f>
        <v>0</v>
      </c>
      <c r="J18" s="25">
        <f>('Enter Hay Test Data'!H13/62.5*100)</f>
        <v>0</v>
      </c>
      <c r="K18" s="25">
        <f>('Enter Hay Test Data'!G14/13.1*100)</f>
        <v>0</v>
      </c>
      <c r="L18" s="25">
        <f>('Enter Hay Test Data'!H14/62.5*100)</f>
        <v>0</v>
      </c>
      <c r="M18" s="25">
        <f>('Enter Hay Test Data'!G15/13.1*100)</f>
        <v>0</v>
      </c>
      <c r="N18" s="25">
        <f>('Enter Hay Test Data'!H15/62.5*100)</f>
        <v>0</v>
      </c>
      <c r="O18" s="25">
        <f>('Enter Hay Test Data'!G16/13.1*100)</f>
        <v>0</v>
      </c>
      <c r="P18" s="25">
        <f>('Enter Hay Test Data'!H16/62.5*100)</f>
        <v>0</v>
      </c>
      <c r="Q18" s="18"/>
      <c r="R18" s="18"/>
    </row>
    <row r="19" spans="1:18" ht="20.65" thickBot="1" x14ac:dyDescent="0.6">
      <c r="A19" s="18"/>
      <c r="B19" s="90" t="s">
        <v>21</v>
      </c>
      <c r="C19" s="113"/>
      <c r="D19" s="91"/>
      <c r="E19" s="27">
        <f>('Enter Hay Test Data'!G11/11.3*100)</f>
        <v>0</v>
      </c>
      <c r="F19" s="25">
        <f>('Enter Hay Test Data'!H11/57.5*100)</f>
        <v>0</v>
      </c>
      <c r="G19" s="25">
        <f>('Enter Hay Test Data'!G12/11.3*100)</f>
        <v>0</v>
      </c>
      <c r="H19" s="25">
        <f>('Enter Hay Test Data'!H12/57.5*100)</f>
        <v>0</v>
      </c>
      <c r="I19" s="25">
        <f>('Enter Hay Test Data'!G13/11.3*100)</f>
        <v>0</v>
      </c>
      <c r="J19" s="25">
        <f>('Enter Hay Test Data'!H13/57.5*100)</f>
        <v>0</v>
      </c>
      <c r="K19" s="25">
        <f>('Enter Hay Test Data'!G14/11.3*100)</f>
        <v>0</v>
      </c>
      <c r="L19" s="25">
        <f>('Enter Hay Test Data'!H14/57.5*100)</f>
        <v>0</v>
      </c>
      <c r="M19" s="25">
        <f>('Enter Hay Test Data'!G15/11.3*100)</f>
        <v>0</v>
      </c>
      <c r="N19" s="25">
        <f>('Enter Hay Test Data'!H15/57.5*100)</f>
        <v>0</v>
      </c>
      <c r="O19" s="25">
        <f>('Enter Hay Test Data'!G16/11.3*100)</f>
        <v>0</v>
      </c>
      <c r="P19" s="25">
        <f>('Enter Hay Test Data'!H16/57.5*100)</f>
        <v>0</v>
      </c>
      <c r="Q19" s="18"/>
      <c r="R19" s="18"/>
    </row>
    <row r="20" spans="1:18" ht="20.65" thickBot="1" x14ac:dyDescent="0.6">
      <c r="A20" s="18"/>
      <c r="B20" s="90" t="s">
        <v>22</v>
      </c>
      <c r="C20" s="113"/>
      <c r="D20" s="91"/>
      <c r="E20" s="27">
        <f>('Enter Hay Test Data'!G11/10.1*100)</f>
        <v>0</v>
      </c>
      <c r="F20" s="25">
        <f>('Enter Hay Test Data'!H11/52.5*100)</f>
        <v>0</v>
      </c>
      <c r="G20" s="25">
        <f>('Enter Hay Test Data'!G12/10.1*100)</f>
        <v>0</v>
      </c>
      <c r="H20" s="25">
        <f>('Enter Hay Test Data'!H12/52.5*100)</f>
        <v>0</v>
      </c>
      <c r="I20" s="25">
        <f>('Enter Hay Test Data'!G13/10.1*100)</f>
        <v>0</v>
      </c>
      <c r="J20" s="25">
        <f>('Enter Hay Test Data'!H13/52.5*100)</f>
        <v>0</v>
      </c>
      <c r="K20" s="25">
        <f>('Enter Hay Test Data'!G14/10.1*100)</f>
        <v>0</v>
      </c>
      <c r="L20" s="25">
        <f>('Enter Hay Test Data'!H14/52.5*100)</f>
        <v>0</v>
      </c>
      <c r="M20" s="25">
        <f>('Enter Hay Test Data'!G15/10.1*100)</f>
        <v>0</v>
      </c>
      <c r="N20" s="25">
        <f>('Enter Hay Test Data'!H15/52.5*100)</f>
        <v>0</v>
      </c>
      <c r="O20" s="25">
        <f>('Enter Hay Test Data'!G16/10.1*100)</f>
        <v>0</v>
      </c>
      <c r="P20" s="25">
        <f>('Enter Hay Test Data'!H16/52.5*100)</f>
        <v>0</v>
      </c>
      <c r="Q20" s="18"/>
      <c r="R20" s="18"/>
    </row>
    <row r="21" spans="1:18" ht="20.65" thickBot="1" x14ac:dyDescent="0.6">
      <c r="A21" s="18"/>
      <c r="B21" s="90" t="s">
        <v>23</v>
      </c>
      <c r="C21" s="113"/>
      <c r="D21" s="91"/>
      <c r="E21" s="27">
        <f>('Enter Hay Test Data'!G11/9.4*100)</f>
        <v>0</v>
      </c>
      <c r="F21" s="25">
        <f>('Enter Hay Test Data'!H11/50*100)</f>
        <v>0</v>
      </c>
      <c r="G21" s="25">
        <f>('Enter Hay Test Data'!G12/9.4*100)</f>
        <v>0</v>
      </c>
      <c r="H21" s="25">
        <f>('Enter Hay Test Data'!H12/50*100)</f>
        <v>0</v>
      </c>
      <c r="I21" s="25">
        <f>('Enter Hay Test Data'!G13/9.4*100)</f>
        <v>0</v>
      </c>
      <c r="J21" s="25">
        <f>('Enter Hay Test Data'!H13/50*100)</f>
        <v>0</v>
      </c>
      <c r="K21" s="25">
        <f>('Enter Hay Test Data'!G14/9.4*100)</f>
        <v>0</v>
      </c>
      <c r="L21" s="25">
        <f>('Enter Hay Test Data'!H14/50*100)</f>
        <v>0</v>
      </c>
      <c r="M21" s="25">
        <f>('Enter Hay Test Data'!G15/9.4*100)</f>
        <v>0</v>
      </c>
      <c r="N21" s="25">
        <f>('Enter Hay Test Data'!H15/50*100)</f>
        <v>0</v>
      </c>
      <c r="O21" s="25">
        <f>('Enter Hay Test Data'!G16/9.4*100)</f>
        <v>0</v>
      </c>
      <c r="P21" s="25">
        <f>('Enter Hay Test Data'!H16/50*100)</f>
        <v>0</v>
      </c>
      <c r="Q21" s="18"/>
      <c r="R21" s="18"/>
    </row>
    <row r="22" spans="1:18" x14ac:dyDescent="0.35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x14ac:dyDescent="0.35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</row>
    <row r="24" spans="1:18" x14ac:dyDescent="0.35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</row>
    <row r="25" spans="1:18" x14ac:dyDescent="0.35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</row>
    <row r="26" spans="1:18" x14ac:dyDescent="0.3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</row>
    <row r="27" spans="1:18" x14ac:dyDescent="0.3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</row>
    <row r="28" spans="1:18" x14ac:dyDescent="0.3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</row>
  </sheetData>
  <sheetProtection algorithmName="SHA-512" hashValue="XtyOL70KTQrZ7fP9w+UxT4BdWVcvUNRYxBX1Y8MoIAjT6s5u2YTbzLUftX4MzCji+sK+J+rL+KA0iRURyKY2Uw==" saltValue="xM48ZlsIqKQ6d9jIf991hQ==" spinCount="100000" sheet="1" objects="1" scenarios="1"/>
  <mergeCells count="23">
    <mergeCell ref="B18:D18"/>
    <mergeCell ref="B19:D19"/>
    <mergeCell ref="B20:D20"/>
    <mergeCell ref="B21:D21"/>
    <mergeCell ref="B2:C2"/>
    <mergeCell ref="B7:D7"/>
    <mergeCell ref="B10:D10"/>
    <mergeCell ref="B14:D14"/>
    <mergeCell ref="B17:D17"/>
    <mergeCell ref="B8:D8"/>
    <mergeCell ref="B9:D9"/>
    <mergeCell ref="B11:D11"/>
    <mergeCell ref="B12:D12"/>
    <mergeCell ref="B13:D13"/>
    <mergeCell ref="B15:D15"/>
    <mergeCell ref="B16:D16"/>
    <mergeCell ref="E7:P7"/>
    <mergeCell ref="O4:P4"/>
    <mergeCell ref="E4:F4"/>
    <mergeCell ref="G4:H4"/>
    <mergeCell ref="I4:J4"/>
    <mergeCell ref="K4:L4"/>
    <mergeCell ref="M4:N4"/>
  </mergeCells>
  <conditionalFormatting sqref="E8:L9">
    <cfRule type="cellIs" dxfId="48" priority="12" operator="greaterThan">
      <formula>90</formula>
    </cfRule>
    <cfRule type="cellIs" dxfId="47" priority="16" operator="lessThan">
      <formula>90</formula>
    </cfRule>
  </conditionalFormatting>
  <conditionalFormatting sqref="E11:L13">
    <cfRule type="cellIs" dxfId="46" priority="11" operator="greaterThan">
      <formula>90</formula>
    </cfRule>
    <cfRule type="cellIs" dxfId="45" priority="15" operator="lessThan">
      <formula>90</formula>
    </cfRule>
  </conditionalFormatting>
  <conditionalFormatting sqref="E15:L16">
    <cfRule type="cellIs" dxfId="44" priority="10" operator="greaterThan">
      <formula>90</formula>
    </cfRule>
    <cfRule type="cellIs" dxfId="43" priority="14" operator="lessThan">
      <formula>90</formula>
    </cfRule>
  </conditionalFormatting>
  <conditionalFormatting sqref="E18:L21">
    <cfRule type="cellIs" dxfId="42" priority="9" operator="greaterThan">
      <formula>90</formula>
    </cfRule>
    <cfRule type="cellIs" dxfId="41" priority="13" operator="lessThan">
      <formula>90</formula>
    </cfRule>
  </conditionalFormatting>
  <conditionalFormatting sqref="M8:P9">
    <cfRule type="cellIs" dxfId="40" priority="4" operator="greaterThan">
      <formula>90</formula>
    </cfRule>
    <cfRule type="cellIs" dxfId="39" priority="8" operator="lessThan">
      <formula>90</formula>
    </cfRule>
  </conditionalFormatting>
  <conditionalFormatting sqref="M11:P13">
    <cfRule type="cellIs" dxfId="38" priority="3" operator="greaterThan">
      <formula>90</formula>
    </cfRule>
    <cfRule type="cellIs" dxfId="37" priority="7" operator="lessThan">
      <formula>90</formula>
    </cfRule>
  </conditionalFormatting>
  <conditionalFormatting sqref="M15:P16">
    <cfRule type="cellIs" dxfId="36" priority="2" operator="greaterThan">
      <formula>90</formula>
    </cfRule>
    <cfRule type="cellIs" dxfId="35" priority="6" operator="lessThan">
      <formula>90</formula>
    </cfRule>
  </conditionalFormatting>
  <conditionalFormatting sqref="M18:P21">
    <cfRule type="cellIs" dxfId="34" priority="1" operator="greaterThan">
      <formula>90</formula>
    </cfRule>
    <cfRule type="cellIs" dxfId="33" priority="5" operator="lessThan">
      <formula>90</formula>
    </cfRule>
  </conditionalFormatting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"/>
  <sheetViews>
    <sheetView topLeftCell="A3" zoomScale="80" zoomScaleNormal="80" workbookViewId="0">
      <selection activeCell="R10" sqref="R10"/>
    </sheetView>
  </sheetViews>
  <sheetFormatPr defaultRowHeight="12.75" x14ac:dyDescent="0.35"/>
  <cols>
    <col min="1" max="1" width="9.06640625" style="8"/>
    <col min="4" max="4" width="19" customWidth="1"/>
    <col min="5" max="5" width="11.73046875" customWidth="1"/>
    <col min="6" max="6" width="12.1328125" customWidth="1"/>
    <col min="7" max="7" width="13.3984375" customWidth="1"/>
    <col min="8" max="8" width="12.59765625" customWidth="1"/>
    <col min="9" max="9" width="11.265625" customWidth="1"/>
    <col min="10" max="10" width="13.1328125" customWidth="1"/>
    <col min="11" max="12" width="13" customWidth="1"/>
    <col min="13" max="13" width="12.59765625" customWidth="1"/>
    <col min="14" max="14" width="12.33203125" customWidth="1"/>
    <col min="15" max="15" width="12.9296875" customWidth="1"/>
    <col min="16" max="16" width="12.265625" customWidth="1"/>
  </cols>
  <sheetData>
    <row r="1" spans="1:19" s="8" customFormat="1" ht="13.15" thickBot="1" x14ac:dyDescent="0.4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28.15" thickBot="1" x14ac:dyDescent="0.8">
      <c r="A2" s="18"/>
      <c r="B2" s="133" t="s">
        <v>31</v>
      </c>
      <c r="C2" s="134"/>
      <c r="D2" s="135"/>
      <c r="E2" s="18"/>
      <c r="F2" s="4" t="s">
        <v>51</v>
      </c>
      <c r="G2" s="5"/>
      <c r="H2" s="5"/>
      <c r="I2" s="5"/>
      <c r="J2" s="5"/>
      <c r="K2" s="5"/>
      <c r="L2" s="5"/>
      <c r="M2" s="5"/>
      <c r="N2" s="5"/>
      <c r="O2" s="6"/>
      <c r="P2" s="18"/>
      <c r="Q2" s="18"/>
      <c r="R2" s="18"/>
      <c r="S2" s="18"/>
    </row>
    <row r="3" spans="1:19" ht="15.4" thickBot="1" x14ac:dyDescent="0.45">
      <c r="A3" s="18"/>
      <c r="B3" s="18"/>
      <c r="C3" s="18"/>
      <c r="D3" s="18"/>
      <c r="E3" s="18"/>
      <c r="F3" s="120" t="s">
        <v>73</v>
      </c>
      <c r="G3" s="120"/>
      <c r="H3" s="120"/>
      <c r="I3" s="120"/>
      <c r="J3" s="120"/>
      <c r="K3" s="18"/>
      <c r="L3" s="18"/>
      <c r="M3" s="18"/>
      <c r="N3" s="18"/>
      <c r="O3" s="18"/>
      <c r="P3" s="18"/>
      <c r="Q3" s="18"/>
      <c r="R3" s="18"/>
      <c r="S3" s="18"/>
    </row>
    <row r="4" spans="1:19" ht="21" thickBot="1" x14ac:dyDescent="0.65">
      <c r="A4" s="18"/>
      <c r="B4" s="18"/>
      <c r="C4" s="18"/>
      <c r="D4" s="18"/>
      <c r="E4" s="123" t="str">
        <f>('Enter Hay Test Data'!E11)</f>
        <v>Hay ID 1</v>
      </c>
      <c r="F4" s="124"/>
      <c r="G4" s="125" t="str">
        <f>('Enter Hay Test Data'!E12)</f>
        <v>Hay ID 2</v>
      </c>
      <c r="H4" s="126"/>
      <c r="I4" s="127" t="str">
        <f>('Enter Hay Test Data'!E13)</f>
        <v>Hay ID 3</v>
      </c>
      <c r="J4" s="128"/>
      <c r="K4" s="129" t="str">
        <f>('Enter Hay Test Data'!E14)</f>
        <v>Hay ID 4</v>
      </c>
      <c r="L4" s="130"/>
      <c r="M4" s="131" t="str">
        <f>('Enter Hay Test Data'!E15)</f>
        <v>Hay ID 5</v>
      </c>
      <c r="N4" s="132"/>
      <c r="O4" s="121" t="str">
        <f>('Enter Hay Test Data'!E16)</f>
        <v>Hay ID 6</v>
      </c>
      <c r="P4" s="122"/>
      <c r="Q4" s="18"/>
      <c r="R4" s="18"/>
      <c r="S4" s="18"/>
    </row>
    <row r="5" spans="1:19" ht="21" thickBot="1" x14ac:dyDescent="0.65">
      <c r="A5" s="18"/>
      <c r="B5" s="18"/>
      <c r="C5" s="18"/>
      <c r="D5" s="18"/>
      <c r="E5" s="33" t="s">
        <v>1</v>
      </c>
      <c r="F5" s="33" t="s">
        <v>0</v>
      </c>
      <c r="G5" s="34" t="s">
        <v>1</v>
      </c>
      <c r="H5" s="34" t="s">
        <v>0</v>
      </c>
      <c r="I5" s="35" t="s">
        <v>1</v>
      </c>
      <c r="J5" s="35" t="s">
        <v>0</v>
      </c>
      <c r="K5" s="36" t="s">
        <v>1</v>
      </c>
      <c r="L5" s="36" t="s">
        <v>0</v>
      </c>
      <c r="M5" s="37" t="s">
        <v>1</v>
      </c>
      <c r="N5" s="37" t="s">
        <v>0</v>
      </c>
      <c r="O5" s="48" t="s">
        <v>1</v>
      </c>
      <c r="P5" s="48" t="s">
        <v>0</v>
      </c>
      <c r="Q5" s="18"/>
      <c r="R5" s="18"/>
      <c r="S5" s="18"/>
    </row>
    <row r="6" spans="1:19" ht="21" thickBot="1" x14ac:dyDescent="0.65">
      <c r="A6" s="18"/>
      <c r="B6" s="18"/>
      <c r="C6" s="18"/>
      <c r="D6" s="18"/>
      <c r="E6" s="38">
        <f>('Enter Hay Test Data'!G11)</f>
        <v>0</v>
      </c>
      <c r="F6" s="39">
        <f>('Enter Hay Test Data'!H11)</f>
        <v>0</v>
      </c>
      <c r="G6" s="40">
        <f>('Enter Hay Test Data'!G12)</f>
        <v>0</v>
      </c>
      <c r="H6" s="40">
        <f>('Enter Hay Test Data'!H12)</f>
        <v>0</v>
      </c>
      <c r="I6" s="41">
        <f>('Enter Hay Test Data'!G13)</f>
        <v>0</v>
      </c>
      <c r="J6" s="41">
        <f>('Enter Hay Test Data'!H13)</f>
        <v>0</v>
      </c>
      <c r="K6" s="42">
        <f>('Enter Hay Test Data'!G14)</f>
        <v>0</v>
      </c>
      <c r="L6" s="42">
        <f>('Enter Hay Test Data'!H14)</f>
        <v>0</v>
      </c>
      <c r="M6" s="43">
        <f>('Enter Hay Test Data'!G15)</f>
        <v>0</v>
      </c>
      <c r="N6" s="43">
        <f>('Enter Hay Test Data'!H15)</f>
        <v>0</v>
      </c>
      <c r="O6" s="49">
        <f>('Enter Hay Test Data'!G16)</f>
        <v>0</v>
      </c>
      <c r="P6" s="49">
        <f>('Enter Hay Test Data'!H16)</f>
        <v>0</v>
      </c>
      <c r="Q6" s="18"/>
      <c r="R6" s="18"/>
      <c r="S6" s="18"/>
    </row>
    <row r="7" spans="1:19" ht="21" thickBot="1" x14ac:dyDescent="0.65">
      <c r="A7" s="18"/>
      <c r="B7" s="136" t="s">
        <v>36</v>
      </c>
      <c r="C7" s="136"/>
      <c r="D7" s="136"/>
      <c r="E7" s="95" t="s">
        <v>66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6"/>
      <c r="Q7" s="18"/>
      <c r="R7" s="18"/>
      <c r="S7" s="18"/>
    </row>
    <row r="8" spans="1:19" ht="20.65" thickBot="1" x14ac:dyDescent="0.6">
      <c r="A8" s="18"/>
      <c r="B8" s="138" t="s">
        <v>32</v>
      </c>
      <c r="C8" s="138"/>
      <c r="D8" s="138"/>
      <c r="E8" s="25">
        <f>('Enter Hay Test Data'!G11/7.5)*100</f>
        <v>0</v>
      </c>
      <c r="F8" s="25">
        <f>('Enter Hay Test Data'!H11/55)*100</f>
        <v>0</v>
      </c>
      <c r="G8" s="25">
        <f>('Enter Hay Test Data'!G12/7.5)*100</f>
        <v>0</v>
      </c>
      <c r="H8" s="25">
        <f>('Enter Hay Test Data'!H12/55)*100</f>
        <v>0</v>
      </c>
      <c r="I8" s="25">
        <f>('Enter Hay Test Data'!G13/7.5)*100</f>
        <v>0</v>
      </c>
      <c r="J8" s="25">
        <f>('Enter Hay Test Data'!H13/55)*100</f>
        <v>0</v>
      </c>
      <c r="K8" s="25">
        <f>('Enter Hay Test Data'!G14/7.5)*100</f>
        <v>0</v>
      </c>
      <c r="L8" s="25">
        <f>('Enter Hay Test Data'!H14/55)*100</f>
        <v>0</v>
      </c>
      <c r="M8" s="25">
        <f>('Enter Hay Test Data'!G15/7.5)*100</f>
        <v>0</v>
      </c>
      <c r="N8" s="25">
        <f>('Enter Hay Test Data'!H15/55)*100</f>
        <v>0</v>
      </c>
      <c r="O8" s="25">
        <f>('Enter Hay Test Data'!G16/7.5)*100</f>
        <v>0</v>
      </c>
      <c r="P8" s="25">
        <f>('Enter Hay Test Data'!H16/55)*100</f>
        <v>0</v>
      </c>
      <c r="Q8" s="18"/>
      <c r="R8" s="18"/>
      <c r="S8" s="18"/>
    </row>
    <row r="9" spans="1:19" ht="20.65" thickBot="1" x14ac:dyDescent="0.6">
      <c r="A9" s="18"/>
      <c r="B9" s="139" t="s">
        <v>33</v>
      </c>
      <c r="C9" s="139"/>
      <c r="D9" s="139"/>
      <c r="E9" s="25">
        <f>('Enter Hay Test Data'!G11/7.6)*100</f>
        <v>0</v>
      </c>
      <c r="F9" s="25">
        <f>('Enter Hay Test Data'!H11/54)*100</f>
        <v>0</v>
      </c>
      <c r="G9" s="25">
        <f>('Enter Hay Test Data'!G12/7.6)*100</f>
        <v>0</v>
      </c>
      <c r="H9" s="25">
        <f>('Enter Hay Test Data'!H12/54)*100</f>
        <v>0</v>
      </c>
      <c r="I9" s="25">
        <f>('Enter Hay Test Data'!G13/7.6)*100</f>
        <v>0</v>
      </c>
      <c r="J9" s="25">
        <f>('Enter Hay Test Data'!H13/54)*100</f>
        <v>0</v>
      </c>
      <c r="K9" s="25">
        <f>('Enter Hay Test Data'!G14/7.6)*100</f>
        <v>0</v>
      </c>
      <c r="L9" s="25">
        <f>('Enter Hay Test Data'!H14/54)*100</f>
        <v>0</v>
      </c>
      <c r="M9" s="25">
        <f>('Enter Hay Test Data'!G15/7.6)*100</f>
        <v>0</v>
      </c>
      <c r="N9" s="25">
        <f>('Enter Hay Test Data'!H15/54)*100</f>
        <v>0</v>
      </c>
      <c r="O9" s="25">
        <f>('Enter Hay Test Data'!G16/7.6)*100</f>
        <v>0</v>
      </c>
      <c r="P9" s="25">
        <f>('Enter Hay Test Data'!H16/54)*100</f>
        <v>0</v>
      </c>
      <c r="Q9" s="18"/>
      <c r="R9" s="18"/>
      <c r="S9" s="18"/>
    </row>
    <row r="10" spans="1:19" ht="20.65" thickBot="1" x14ac:dyDescent="0.6">
      <c r="A10" s="18"/>
      <c r="B10" s="138" t="s">
        <v>44</v>
      </c>
      <c r="C10" s="138"/>
      <c r="D10" s="138"/>
      <c r="E10" s="25">
        <f>('Enter Hay Test Data'!G11/10.6)*100</f>
        <v>0</v>
      </c>
      <c r="F10" s="25">
        <f>('Enter Hay Test Data'!H11/66)*100</f>
        <v>0</v>
      </c>
      <c r="G10" s="25">
        <f>('Enter Hay Test Data'!G12/10.6)*100</f>
        <v>0</v>
      </c>
      <c r="H10" s="25">
        <f>('Enter Hay Test Data'!H12/66)*100</f>
        <v>0</v>
      </c>
      <c r="I10" s="25">
        <f>('Enter Hay Test Data'!G13/10.6)*100</f>
        <v>0</v>
      </c>
      <c r="J10" s="25">
        <f>('Enter Hay Test Data'!H13/66)*100</f>
        <v>0</v>
      </c>
      <c r="K10" s="25">
        <f>('Enter Hay Test Data'!G14/10.6)*100</f>
        <v>0</v>
      </c>
      <c r="L10" s="25">
        <f>('Enter Hay Test Data'!H14/66)*100</f>
        <v>0</v>
      </c>
      <c r="M10" s="25">
        <f>('Enter Hay Test Data'!G15/10.6)*100</f>
        <v>0</v>
      </c>
      <c r="N10" s="25">
        <f>('Enter Hay Test Data'!H15/66)*100</f>
        <v>0</v>
      </c>
      <c r="O10" s="25">
        <f>('Enter Hay Test Data'!G16/10.6)*100</f>
        <v>0</v>
      </c>
      <c r="P10" s="25">
        <f>('Enter Hay Test Data'!H16/66)*100</f>
        <v>0</v>
      </c>
      <c r="Q10" s="18"/>
      <c r="R10" s="18"/>
      <c r="S10" s="18"/>
    </row>
    <row r="11" spans="1:19" s="7" customFormat="1" ht="20.65" thickBot="1" x14ac:dyDescent="0.6">
      <c r="A11" s="18"/>
      <c r="B11" s="138" t="s">
        <v>56</v>
      </c>
      <c r="C11" s="138"/>
      <c r="D11" s="138"/>
      <c r="E11" s="25">
        <f>('Enter Hay Test Data'!G11/10.6)*100</f>
        <v>0</v>
      </c>
      <c r="F11" s="25">
        <f>('Enter Hay Test Data'!H11/66)*100</f>
        <v>0</v>
      </c>
      <c r="G11" s="25">
        <f>('Enter Hay Test Data'!G12/10.6)*100</f>
        <v>0</v>
      </c>
      <c r="H11" s="25">
        <f>('Enter Hay Test Data'!H12/66)*100</f>
        <v>0</v>
      </c>
      <c r="I11" s="25">
        <f>('Enter Hay Test Data'!G13/10.6)*100</f>
        <v>0</v>
      </c>
      <c r="J11" s="25">
        <f>('Enter Hay Test Data'!H13/66)*100</f>
        <v>0</v>
      </c>
      <c r="K11" s="25">
        <f>('Enter Hay Test Data'!G14/10.6)*100</f>
        <v>0</v>
      </c>
      <c r="L11" s="25">
        <f>('Enter Hay Test Data'!H14/66)*100</f>
        <v>0</v>
      </c>
      <c r="M11" s="25">
        <f>('Enter Hay Test Data'!G15/10.6)*100</f>
        <v>0</v>
      </c>
      <c r="N11" s="25">
        <f>('Enter Hay Test Data'!H15/66)*100</f>
        <v>0</v>
      </c>
      <c r="O11" s="25">
        <f>('Enter Hay Test Data'!G16/10.6)*100</f>
        <v>0</v>
      </c>
      <c r="P11" s="25">
        <f>('Enter Hay Test Data'!H16/66)*100</f>
        <v>0</v>
      </c>
      <c r="Q11" s="18"/>
      <c r="R11" s="18"/>
      <c r="S11" s="18"/>
    </row>
    <row r="12" spans="1:19" ht="20.65" thickBot="1" x14ac:dyDescent="0.6">
      <c r="A12" s="18"/>
      <c r="B12" s="139" t="s">
        <v>34</v>
      </c>
      <c r="C12" s="139"/>
      <c r="D12" s="139"/>
      <c r="E12" s="25">
        <f>('Enter Hay Test Data'!G11/16)*100</f>
        <v>0</v>
      </c>
      <c r="F12" s="25">
        <f>('Enter Hay Test Data'!H11/69)*100</f>
        <v>0</v>
      </c>
      <c r="G12" s="25">
        <f>('Enter Hay Test Data'!G12/16)*100</f>
        <v>0</v>
      </c>
      <c r="H12" s="25">
        <f>('Enter Hay Test Data'!H12/69)*100</f>
        <v>0</v>
      </c>
      <c r="I12" s="25">
        <f>('Enter Hay Test Data'!G13/16)*100</f>
        <v>0</v>
      </c>
      <c r="J12" s="25">
        <f>('Enter Hay Test Data'!H13/69)*100</f>
        <v>0</v>
      </c>
      <c r="K12" s="25">
        <f>('Enter Hay Test Data'!G14/16)*100</f>
        <v>0</v>
      </c>
      <c r="L12" s="25">
        <f>('Enter Hay Test Data'!H14/69)*100</f>
        <v>0</v>
      </c>
      <c r="M12" s="25">
        <f>('Enter Hay Test Data'!G15/16)*100</f>
        <v>0</v>
      </c>
      <c r="N12" s="25">
        <f>('Enter Hay Test Data'!H15/69)*100</f>
        <v>0</v>
      </c>
      <c r="O12" s="25">
        <f>('Enter Hay Test Data'!G16/16)*100</f>
        <v>0</v>
      </c>
      <c r="P12" s="25">
        <f>('Enter Hay Test Data'!H16/69)*100</f>
        <v>0</v>
      </c>
      <c r="Q12" s="18"/>
      <c r="R12" s="18"/>
      <c r="S12" s="18"/>
    </row>
    <row r="13" spans="1:19" s="7" customFormat="1" ht="20.65" thickBot="1" x14ac:dyDescent="0.6">
      <c r="A13" s="18"/>
      <c r="B13" s="140" t="s">
        <v>52</v>
      </c>
      <c r="C13" s="141"/>
      <c r="D13" s="142"/>
      <c r="E13" s="25">
        <f>('Enter Hay Test Data'!G11/16)*100</f>
        <v>0</v>
      </c>
      <c r="F13" s="25">
        <f>('Enter Hay Test Data'!H11/69)*100</f>
        <v>0</v>
      </c>
      <c r="G13" s="25">
        <f>('Enter Hay Test Data'!G12/16)*100</f>
        <v>0</v>
      </c>
      <c r="H13" s="25">
        <f>('Enter Hay Test Data'!H12/69)*100</f>
        <v>0</v>
      </c>
      <c r="I13" s="25">
        <f>('Enter Hay Test Data'!G13/16)*100</f>
        <v>0</v>
      </c>
      <c r="J13" s="25">
        <f>('Enter Hay Test Data'!H13/69)*100</f>
        <v>0</v>
      </c>
      <c r="K13" s="25">
        <f>('Enter Hay Test Data'!G14/16)*100</f>
        <v>0</v>
      </c>
      <c r="L13" s="25">
        <f>('Enter Hay Test Data'!H14/69)*100</f>
        <v>0</v>
      </c>
      <c r="M13" s="25">
        <f>('Enter Hay Test Data'!G15/16)*100</f>
        <v>0</v>
      </c>
      <c r="N13" s="25">
        <f>('Enter Hay Test Data'!H15/69)*100</f>
        <v>0</v>
      </c>
      <c r="O13" s="25">
        <f>('Enter Hay Test Data'!G16/16)*100</f>
        <v>0</v>
      </c>
      <c r="P13" s="25">
        <f>('Enter Hay Test Data'!H16/69)*100</f>
        <v>0</v>
      </c>
      <c r="Q13" s="18"/>
      <c r="R13" s="18"/>
      <c r="S13" s="18"/>
    </row>
    <row r="14" spans="1:19" ht="20.65" thickBot="1" x14ac:dyDescent="0.6">
      <c r="A14" s="18"/>
      <c r="B14" s="140" t="s">
        <v>35</v>
      </c>
      <c r="C14" s="141"/>
      <c r="D14" s="142"/>
      <c r="E14" s="25">
        <f>('Enter Hay Test Data'!G11/8.2)*100</f>
        <v>0</v>
      </c>
      <c r="F14" s="25">
        <f>('Enter Hay Test Data'!H11/54.5)*100</f>
        <v>0</v>
      </c>
      <c r="G14" s="25">
        <f>('Enter Hay Test Data'!G12/8.2)*100</f>
        <v>0</v>
      </c>
      <c r="H14" s="25">
        <f>('Enter Hay Test Data'!H12/54.5)*100</f>
        <v>0</v>
      </c>
      <c r="I14" s="25">
        <f>('Enter Hay Test Data'!G13/8.2)*100</f>
        <v>0</v>
      </c>
      <c r="J14" s="25">
        <f>('Enter Hay Test Data'!H13/54.5)*100</f>
        <v>0</v>
      </c>
      <c r="K14" s="25">
        <f>('Enter Hay Test Data'!G14/8.2)*100</f>
        <v>0</v>
      </c>
      <c r="L14" s="25">
        <f>('Enter Hay Test Data'!H14/54.5)*100</f>
        <v>0</v>
      </c>
      <c r="M14" s="25">
        <f>('Enter Hay Test Data'!G15/8.2)*100</f>
        <v>0</v>
      </c>
      <c r="N14" s="25">
        <f>('Enter Hay Test Data'!H15/54.5)*100</f>
        <v>0</v>
      </c>
      <c r="O14" s="25">
        <f>('Enter Hay Test Data'!G16/8.2)*100</f>
        <v>0</v>
      </c>
      <c r="P14" s="25">
        <f>('Enter Hay Test Data'!H16/54.5)*100</f>
        <v>0</v>
      </c>
      <c r="Q14" s="18"/>
      <c r="R14" s="18"/>
      <c r="S14" s="18"/>
    </row>
    <row r="15" spans="1:19" s="7" customFormat="1" ht="20.65" thickBot="1" x14ac:dyDescent="0.6">
      <c r="A15" s="18"/>
      <c r="B15" s="139" t="s">
        <v>53</v>
      </c>
      <c r="C15" s="139"/>
      <c r="D15" s="139"/>
      <c r="E15" s="25">
        <f>('Enter Hay Test Data'!G11/8.2)*100</f>
        <v>0</v>
      </c>
      <c r="F15" s="25">
        <f>('Enter Hay Test Data'!H11/54.5)*100</f>
        <v>0</v>
      </c>
      <c r="G15" s="25">
        <f>('Enter Hay Test Data'!G12/8.2)*100</f>
        <v>0</v>
      </c>
      <c r="H15" s="25">
        <f>('Enter Hay Test Data'!H12/54.5)*100</f>
        <v>0</v>
      </c>
      <c r="I15" s="25">
        <f>('Enter Hay Test Data'!G13/8.2)*100</f>
        <v>0</v>
      </c>
      <c r="J15" s="25">
        <f>('Enter Hay Test Data'!H13/54.5)*100</f>
        <v>0</v>
      </c>
      <c r="K15" s="25">
        <f>('Enter Hay Test Data'!G14/8.2)*100</f>
        <v>0</v>
      </c>
      <c r="L15" s="25">
        <f>('Enter Hay Test Data'!H14/54.5)*100</f>
        <v>0</v>
      </c>
      <c r="M15" s="25">
        <f>('Enter Hay Test Data'!G15/8.2)*100</f>
        <v>0</v>
      </c>
      <c r="N15" s="25">
        <f>('Enter Hay Test Data'!H15/54.5)*100</f>
        <v>0</v>
      </c>
      <c r="O15" s="25">
        <f>('Enter Hay Test Data'!G16/8.2)*100</f>
        <v>0</v>
      </c>
      <c r="P15" s="25">
        <f>('Enter Hay Test Data'!H16/54.5)*100</f>
        <v>0</v>
      </c>
      <c r="Q15" s="18"/>
      <c r="R15" s="18"/>
      <c r="S15" s="18"/>
    </row>
    <row r="16" spans="1:19" ht="20.65" thickBot="1" x14ac:dyDescent="0.6">
      <c r="A16" s="18"/>
      <c r="B16" s="140" t="s">
        <v>45</v>
      </c>
      <c r="C16" s="141"/>
      <c r="D16" s="142"/>
      <c r="E16" s="25">
        <f>('Enter Hay Test Data'!G11/12.6)*100</f>
        <v>0</v>
      </c>
      <c r="F16" s="25">
        <f>('Enter Hay Test Data'!H11/78.2)*100</f>
        <v>0</v>
      </c>
      <c r="G16" s="25">
        <f>('Enter Hay Test Data'!G12/12.6)*100</f>
        <v>0</v>
      </c>
      <c r="H16" s="25">
        <f>('Enter Hay Test Data'!H12/78.2)*100</f>
        <v>0</v>
      </c>
      <c r="I16" s="25">
        <f>('Enter Hay Test Data'!G13/12.6)*100</f>
        <v>0</v>
      </c>
      <c r="J16" s="25">
        <f>('Enter Hay Test Data'!H13/78.2)*100</f>
        <v>0</v>
      </c>
      <c r="K16" s="25">
        <f>('Enter Hay Test Data'!G14/12.6)*100</f>
        <v>0</v>
      </c>
      <c r="L16" s="25">
        <f>('Enter Hay Test Data'!H14/78.2)*100</f>
        <v>0</v>
      </c>
      <c r="M16" s="25">
        <f>('Enter Hay Test Data'!G15/12.6)*100</f>
        <v>0</v>
      </c>
      <c r="N16" s="25">
        <f>('Enter Hay Test Data'!H15/78.2)*100</f>
        <v>0</v>
      </c>
      <c r="O16" s="25">
        <f>('Enter Hay Test Data'!G16/12.6)*100</f>
        <v>0</v>
      </c>
      <c r="P16" s="25">
        <f>('Enter Hay Test Data'!H16/78.2)*100</f>
        <v>0</v>
      </c>
      <c r="Q16" s="18"/>
      <c r="R16" s="18"/>
      <c r="S16" s="18"/>
    </row>
    <row r="17" spans="1:19" ht="21" thickBot="1" x14ac:dyDescent="0.65">
      <c r="A17" s="18"/>
      <c r="B17" s="137" t="s">
        <v>37</v>
      </c>
      <c r="C17" s="137"/>
      <c r="D17" s="137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20.65" thickBot="1" x14ac:dyDescent="0.6">
      <c r="A18" s="18"/>
      <c r="B18" s="139" t="s">
        <v>38</v>
      </c>
      <c r="C18" s="139"/>
      <c r="D18" s="139"/>
      <c r="E18" s="25">
        <f>('Enter Hay Test Data'!G11/7.2)*100</f>
        <v>0</v>
      </c>
      <c r="F18" s="25">
        <f>('Enter Hay Test Data'!H11/54.5)*100</f>
        <v>0</v>
      </c>
      <c r="G18" s="25">
        <f>('Enter Hay Test Data'!G12/7.2)*100</f>
        <v>0</v>
      </c>
      <c r="H18" s="25">
        <f>('Enter Hay Test Data'!H12/54.5)*100</f>
        <v>0</v>
      </c>
      <c r="I18" s="25">
        <f>('Enter Hay Test Data'!G13/7.2)*100</f>
        <v>0</v>
      </c>
      <c r="J18" s="25">
        <f>('Enter Hay Test Data'!H13/54.5)*100</f>
        <v>0</v>
      </c>
      <c r="K18" s="25">
        <f>('Enter Hay Test Data'!G14/7.2)*100</f>
        <v>0</v>
      </c>
      <c r="L18" s="25">
        <f>('Enter Hay Test Data'!H14/54.5)*100</f>
        <v>0</v>
      </c>
      <c r="M18" s="25">
        <f>('Enter Hay Test Data'!G15/7.2)*100</f>
        <v>0</v>
      </c>
      <c r="N18" s="25">
        <f>('Enter Hay Test Data'!H15/54.5)*100</f>
        <v>0</v>
      </c>
      <c r="O18" s="25">
        <f>('Enter Hay Test Data'!G16/7.2)*100</f>
        <v>0</v>
      </c>
      <c r="P18" s="25">
        <f>('Enter Hay Test Data'!H16/54.5)*100</f>
        <v>0</v>
      </c>
      <c r="Q18" s="18"/>
      <c r="R18" s="18"/>
      <c r="S18" s="18"/>
    </row>
    <row r="19" spans="1:19" ht="20.65" thickBot="1" x14ac:dyDescent="0.6">
      <c r="A19" s="18"/>
      <c r="B19" s="139" t="s">
        <v>39</v>
      </c>
      <c r="C19" s="139"/>
      <c r="D19" s="139"/>
      <c r="E19" s="25">
        <f>('Enter Hay Test Data'!G11/7.1)*100</f>
        <v>0</v>
      </c>
      <c r="F19" s="25">
        <f>('Enter Hay Test Data'!H11/53.6)*100</f>
        <v>0</v>
      </c>
      <c r="G19" s="25">
        <f>('Enter Hay Test Data'!G12/7.1)*100</f>
        <v>0</v>
      </c>
      <c r="H19" s="25">
        <f>('Enter Hay Test Data'!H12/53.6)*100</f>
        <v>0</v>
      </c>
      <c r="I19" s="25">
        <f>('Enter Hay Test Data'!G13/7.1)*100</f>
        <v>0</v>
      </c>
      <c r="J19" s="25">
        <f>('Enter Hay Test Data'!H13/53.6)*100</f>
        <v>0</v>
      </c>
      <c r="K19" s="25">
        <f>('Enter Hay Test Data'!G14/7.1)*100</f>
        <v>0</v>
      </c>
      <c r="L19" s="25">
        <f>('Enter Hay Test Data'!H14/53.6)*100</f>
        <v>0</v>
      </c>
      <c r="M19" s="25">
        <f>('Enter Hay Test Data'!G15/7.1)*100</f>
        <v>0</v>
      </c>
      <c r="N19" s="25">
        <f>('Enter Hay Test Data'!H15/53.6)*100</f>
        <v>0</v>
      </c>
      <c r="O19" s="25">
        <f>('Enter Hay Test Data'!G16/7.1)*100</f>
        <v>0</v>
      </c>
      <c r="P19" s="25">
        <f>('Enter Hay Test Data'!H16/53.6)*100</f>
        <v>0</v>
      </c>
      <c r="Q19" s="18"/>
      <c r="R19" s="18"/>
      <c r="S19" s="18"/>
    </row>
    <row r="20" spans="1:19" ht="20.65" thickBot="1" x14ac:dyDescent="0.6">
      <c r="A20" s="18"/>
      <c r="B20" s="139" t="s">
        <v>40</v>
      </c>
      <c r="C20" s="139"/>
      <c r="D20" s="139"/>
      <c r="E20" s="25">
        <f>('Enter Hay Test Data'!G11/10.6)*100</f>
        <v>0</v>
      </c>
      <c r="F20" s="25">
        <f>('Enter Hay Test Data'!H11/66)*100</f>
        <v>0</v>
      </c>
      <c r="G20" s="25">
        <f>('Enter Hay Test Data'!G12/10.6)*100</f>
        <v>0</v>
      </c>
      <c r="H20" s="25">
        <f>('Enter Hay Test Data'!H12/66)*100</f>
        <v>0</v>
      </c>
      <c r="I20" s="25">
        <f>('Enter Hay Test Data'!G13/10.6)*100</f>
        <v>0</v>
      </c>
      <c r="J20" s="25">
        <f>('Enter Hay Test Data'!H13/66)*100</f>
        <v>0</v>
      </c>
      <c r="K20" s="25">
        <f>('Enter Hay Test Data'!G14/10.6)*100</f>
        <v>0</v>
      </c>
      <c r="L20" s="25">
        <f>('Enter Hay Test Data'!H14/66)*100</f>
        <v>0</v>
      </c>
      <c r="M20" s="25">
        <f>('Enter Hay Test Data'!G15/10.6)*100</f>
        <v>0</v>
      </c>
      <c r="N20" s="25">
        <f>('Enter Hay Test Data'!H15/66)*100</f>
        <v>0</v>
      </c>
      <c r="O20" s="25">
        <f>('Enter Hay Test Data'!G16/10.6)*100</f>
        <v>0</v>
      </c>
      <c r="P20" s="25">
        <f>('Enter Hay Test Data'!H16/66)*100</f>
        <v>0</v>
      </c>
      <c r="Q20" s="18"/>
      <c r="R20" s="18"/>
      <c r="S20" s="18"/>
    </row>
    <row r="21" spans="1:19" s="7" customFormat="1" ht="20.65" thickBot="1" x14ac:dyDescent="0.6">
      <c r="A21" s="18"/>
      <c r="B21" s="139" t="s">
        <v>57</v>
      </c>
      <c r="C21" s="139"/>
      <c r="D21" s="139"/>
      <c r="E21" s="25">
        <f>('Enter Hay Test Data'!G11/10.6)*100</f>
        <v>0</v>
      </c>
      <c r="F21" s="25">
        <f>('Enter Hay Test Data'!H11/66)*100</f>
        <v>0</v>
      </c>
      <c r="G21" s="25">
        <f>('Enter Hay Test Data'!G12/10.6)*100</f>
        <v>0</v>
      </c>
      <c r="H21" s="25">
        <f>('Enter Hay Test Data'!H12/66)*100</f>
        <v>0</v>
      </c>
      <c r="I21" s="25">
        <f>('Enter Hay Test Data'!G13/10.6)*100</f>
        <v>0</v>
      </c>
      <c r="J21" s="25">
        <f>('Enter Hay Test Data'!H13/66)*100</f>
        <v>0</v>
      </c>
      <c r="K21" s="25">
        <f>('Enter Hay Test Data'!G14/10.6)*100</f>
        <v>0</v>
      </c>
      <c r="L21" s="25">
        <f>('Enter Hay Test Data'!H14/66)*100</f>
        <v>0</v>
      </c>
      <c r="M21" s="25">
        <f>('Enter Hay Test Data'!G15/10.6)*100</f>
        <v>0</v>
      </c>
      <c r="N21" s="25">
        <f>('Enter Hay Test Data'!H15/66)*100</f>
        <v>0</v>
      </c>
      <c r="O21" s="25">
        <f>('Enter Hay Test Data'!G16/10.6)*100</f>
        <v>0</v>
      </c>
      <c r="P21" s="25">
        <f>('Enter Hay Test Data'!H16/66)*100</f>
        <v>0</v>
      </c>
      <c r="Q21" s="18"/>
      <c r="R21" s="18"/>
      <c r="S21" s="18"/>
    </row>
    <row r="22" spans="1:19" ht="20.65" thickBot="1" x14ac:dyDescent="0.6">
      <c r="A22" s="18"/>
      <c r="B22" s="139" t="s">
        <v>41</v>
      </c>
      <c r="C22" s="139"/>
      <c r="D22" s="139"/>
      <c r="E22" s="25">
        <f>('Enter Hay Test Data'!G11/12.9)*100</f>
        <v>0</v>
      </c>
      <c r="F22" s="25">
        <f>('Enter Hay Test Data'!H11/69)*100</f>
        <v>0</v>
      </c>
      <c r="G22" s="25">
        <f>('Enter Hay Test Data'!G12/12.9)*100</f>
        <v>0</v>
      </c>
      <c r="H22" s="25">
        <f>('Enter Hay Test Data'!H12/69)*100</f>
        <v>0</v>
      </c>
      <c r="I22" s="25">
        <f>('Enter Hay Test Data'!G13/12.9)*100</f>
        <v>0</v>
      </c>
      <c r="J22" s="25">
        <f>('Enter Hay Test Data'!H13/69)*100</f>
        <v>0</v>
      </c>
      <c r="K22" s="25">
        <f>('Enter Hay Test Data'!G14/12.9)*100</f>
        <v>0</v>
      </c>
      <c r="L22" s="25">
        <f>('Enter Hay Test Data'!H14/69)*100</f>
        <v>0</v>
      </c>
      <c r="M22" s="25">
        <f>('Enter Hay Test Data'!G15/12.9)*100</f>
        <v>0</v>
      </c>
      <c r="N22" s="25">
        <f>('Enter Hay Test Data'!H15/69)*100</f>
        <v>0</v>
      </c>
      <c r="O22" s="25">
        <f>('Enter Hay Test Data'!G16/12.9)*100</f>
        <v>0</v>
      </c>
      <c r="P22" s="25">
        <f>('Enter Hay Test Data'!H16/69)*100</f>
        <v>0</v>
      </c>
      <c r="Q22" s="18"/>
      <c r="R22" s="18"/>
      <c r="S22" s="18"/>
    </row>
    <row r="23" spans="1:19" s="7" customFormat="1" ht="20.65" thickBot="1" x14ac:dyDescent="0.6">
      <c r="A23" s="18"/>
      <c r="B23" s="139" t="s">
        <v>54</v>
      </c>
      <c r="C23" s="139"/>
      <c r="D23" s="139"/>
      <c r="E23" s="25">
        <f>('Enter Hay Test Data'!G11/12.9)*100</f>
        <v>0</v>
      </c>
      <c r="F23" s="25">
        <f>('Enter Hay Test Data'!H11/69)*100</f>
        <v>0</v>
      </c>
      <c r="G23" s="25">
        <f>('Enter Hay Test Data'!G12/12.9)*100</f>
        <v>0</v>
      </c>
      <c r="H23" s="25">
        <f>('Enter Hay Test Data'!H12/69)*100</f>
        <v>0</v>
      </c>
      <c r="I23" s="25">
        <f>('Enter Hay Test Data'!G13/12.9)*100</f>
        <v>0</v>
      </c>
      <c r="J23" s="25">
        <f>('Enter Hay Test Data'!H13/69)*100</f>
        <v>0</v>
      </c>
      <c r="K23" s="25">
        <f>('Enter Hay Test Data'!G14/12.9)*100</f>
        <v>0</v>
      </c>
      <c r="L23" s="25">
        <f>('Enter Hay Test Data'!H14/69)*100</f>
        <v>0</v>
      </c>
      <c r="M23" s="25">
        <f>('Enter Hay Test Data'!G15/12.9)*100</f>
        <v>0</v>
      </c>
      <c r="N23" s="25">
        <f>('Enter Hay Test Data'!H15/69)*100</f>
        <v>0</v>
      </c>
      <c r="O23" s="25">
        <f>('Enter Hay Test Data'!G16/12.9)*100</f>
        <v>0</v>
      </c>
      <c r="P23" s="25">
        <f>('Enter Hay Test Data'!H16/69)*100</f>
        <v>0</v>
      </c>
      <c r="Q23" s="18"/>
      <c r="R23" s="18"/>
      <c r="S23" s="18"/>
    </row>
    <row r="24" spans="1:19" ht="20.65" thickBot="1" x14ac:dyDescent="0.6">
      <c r="A24" s="18"/>
      <c r="B24" s="139" t="s">
        <v>42</v>
      </c>
      <c r="C24" s="139"/>
      <c r="D24" s="139"/>
      <c r="E24" s="25">
        <f>('Enter Hay Test Data'!G11/7.1)*100</f>
        <v>0</v>
      </c>
      <c r="F24" s="25">
        <f>('Enter Hay Test Data'!H11/54.2)*100</f>
        <v>0</v>
      </c>
      <c r="G24" s="25">
        <f>('Enter Hay Test Data'!G12/7.1)*100</f>
        <v>0</v>
      </c>
      <c r="H24" s="25">
        <f>('Enter Hay Test Data'!H12/54.2)*100</f>
        <v>0</v>
      </c>
      <c r="I24" s="25">
        <f>('Enter Hay Test Data'!G13/7.1)*100</f>
        <v>0</v>
      </c>
      <c r="J24" s="25">
        <f>('Enter Hay Test Data'!H13/54.2)*100</f>
        <v>0</v>
      </c>
      <c r="K24" s="25">
        <f>('Enter Hay Test Data'!G14/7.1)*100</f>
        <v>0</v>
      </c>
      <c r="L24" s="25">
        <f>('Enter Hay Test Data'!H14/54.2)*100</f>
        <v>0</v>
      </c>
      <c r="M24" s="25">
        <f>('Enter Hay Test Data'!G15/7.1)*100</f>
        <v>0</v>
      </c>
      <c r="N24" s="25">
        <f>('Enter Hay Test Data'!H15/54.2)*100</f>
        <v>0</v>
      </c>
      <c r="O24" s="25">
        <f>('Enter Hay Test Data'!G16/7.1)*100</f>
        <v>0</v>
      </c>
      <c r="P24" s="25">
        <f>('Enter Hay Test Data'!H16/54.2)*100</f>
        <v>0</v>
      </c>
      <c r="Q24" s="18"/>
      <c r="R24" s="18"/>
      <c r="S24" s="18"/>
    </row>
    <row r="25" spans="1:19" s="7" customFormat="1" ht="20.65" thickBot="1" x14ac:dyDescent="0.6">
      <c r="A25" s="18"/>
      <c r="B25" s="139" t="s">
        <v>55</v>
      </c>
      <c r="C25" s="139"/>
      <c r="D25" s="139"/>
      <c r="E25" s="25">
        <f>('Enter Hay Test Data'!G11/7.1)*100</f>
        <v>0</v>
      </c>
      <c r="F25" s="25">
        <f>('Enter Hay Test Data'!H11/54.2)*100</f>
        <v>0</v>
      </c>
      <c r="G25" s="25">
        <f>('Enter Hay Test Data'!G12/7.1)*100</f>
        <v>0</v>
      </c>
      <c r="H25" s="25">
        <f>('Enter Hay Test Data'!H12/54.2)*100</f>
        <v>0</v>
      </c>
      <c r="I25" s="25">
        <f>('Enter Hay Test Data'!G13/7.1)*100</f>
        <v>0</v>
      </c>
      <c r="J25" s="25">
        <f>('Enter Hay Test Data'!H13/54.2)*100</f>
        <v>0</v>
      </c>
      <c r="K25" s="25">
        <f>('Enter Hay Test Data'!G14/7.1)*100</f>
        <v>0</v>
      </c>
      <c r="L25" s="25">
        <f>('Enter Hay Test Data'!H14/54.2)*100</f>
        <v>0</v>
      </c>
      <c r="M25" s="25">
        <f>('Enter Hay Test Data'!G15/7.1)*100</f>
        <v>0</v>
      </c>
      <c r="N25" s="25">
        <f>('Enter Hay Test Data'!H15/54.2)*100</f>
        <v>0</v>
      </c>
      <c r="O25" s="25">
        <f>('Enter Hay Test Data'!G16/7.1)*100</f>
        <v>0</v>
      </c>
      <c r="P25" s="25">
        <f>('Enter Hay Test Data'!H16/54.2)*100</f>
        <v>0</v>
      </c>
      <c r="Q25" s="18"/>
      <c r="R25" s="18"/>
      <c r="S25" s="18"/>
    </row>
    <row r="26" spans="1:19" ht="20.65" thickBot="1" x14ac:dyDescent="0.6">
      <c r="A26" s="18"/>
      <c r="B26" s="139" t="s">
        <v>43</v>
      </c>
      <c r="C26" s="139"/>
      <c r="D26" s="139"/>
      <c r="E26" s="25">
        <f>('Enter Hay Test Data'!G11/16.5)*100</f>
        <v>0</v>
      </c>
      <c r="F26" s="25">
        <f>('Enter Hay Test Data'!H11/65)*100</f>
        <v>0</v>
      </c>
      <c r="G26" s="25">
        <f>('Enter Hay Test Data'!G12/16.5)*100</f>
        <v>0</v>
      </c>
      <c r="H26" s="25">
        <f>('Enter Hay Test Data'!H12/65)*100</f>
        <v>0</v>
      </c>
      <c r="I26" s="25">
        <f>('Enter Hay Test Data'!G13/16.5)*100</f>
        <v>0</v>
      </c>
      <c r="J26" s="25">
        <f>('Enter Hay Test Data'!H13/65)*100</f>
        <v>0</v>
      </c>
      <c r="K26" s="25">
        <f>('Enter Hay Test Data'!G14/16.5)*100</f>
        <v>0</v>
      </c>
      <c r="L26" s="25">
        <f>('Enter Hay Test Data'!H14/65)*100</f>
        <v>0</v>
      </c>
      <c r="M26" s="25">
        <f>('Enter Hay Test Data'!G15/16.5)*100</f>
        <v>0</v>
      </c>
      <c r="N26" s="25">
        <f>('Enter Hay Test Data'!H15/65)*100</f>
        <v>0</v>
      </c>
      <c r="O26" s="25">
        <f>('Enter Hay Test Data'!G16/16.5)*100</f>
        <v>0</v>
      </c>
      <c r="P26" s="25">
        <f>('Enter Hay Test Data'!H16/65)*100</f>
        <v>0</v>
      </c>
      <c r="Q26" s="18"/>
      <c r="R26" s="18"/>
      <c r="S26" s="18"/>
    </row>
    <row r="27" spans="1:19" x14ac:dyDescent="0.3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</row>
    <row r="28" spans="1:19" x14ac:dyDescent="0.3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</row>
    <row r="29" spans="1:19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</row>
    <row r="30" spans="1:19" x14ac:dyDescent="0.3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</row>
    <row r="31" spans="1:19" x14ac:dyDescent="0.3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</row>
  </sheetData>
  <sheetProtection algorithmName="SHA-512" hashValue="iJPm1lMfPh4i+QtaIUMzUigkk734x+3/XOAquABTsWWS52ivfiUKdT8LHAZ3Q45riZ8ON7aFBn59EaS5HoP6Yg==" saltValue="Kh3idE0r4vwxxQLfUuGDqA==" spinCount="100000" sheet="1" objects="1" scenarios="1"/>
  <mergeCells count="29">
    <mergeCell ref="B23:D23"/>
    <mergeCell ref="B24:D24"/>
    <mergeCell ref="B25:D25"/>
    <mergeCell ref="B26:D26"/>
    <mergeCell ref="B18:D18"/>
    <mergeCell ref="B19:D19"/>
    <mergeCell ref="B20:D20"/>
    <mergeCell ref="B21:D21"/>
    <mergeCell ref="B22:D22"/>
    <mergeCell ref="B2:D2"/>
    <mergeCell ref="B7:D7"/>
    <mergeCell ref="B17:D17"/>
    <mergeCell ref="B8:D8"/>
    <mergeCell ref="B9:D9"/>
    <mergeCell ref="B10:D10"/>
    <mergeCell ref="B11:D11"/>
    <mergeCell ref="B12:D12"/>
    <mergeCell ref="B15:D15"/>
    <mergeCell ref="B13:D13"/>
    <mergeCell ref="B16:D16"/>
    <mergeCell ref="B14:D14"/>
    <mergeCell ref="F3:J3"/>
    <mergeCell ref="E7:P7"/>
    <mergeCell ref="O4:P4"/>
    <mergeCell ref="E4:F4"/>
    <mergeCell ref="G4:H4"/>
    <mergeCell ref="I4:J4"/>
    <mergeCell ref="K4:L4"/>
    <mergeCell ref="M4:N4"/>
  </mergeCells>
  <conditionalFormatting sqref="E8:L10 E12:L12 E14:L14 E16:L16">
    <cfRule type="cellIs" dxfId="32" priority="30" operator="greaterThan">
      <formula>90</formula>
    </cfRule>
    <cfRule type="cellIs" dxfId="31" priority="33" operator="lessThan">
      <formula>90</formula>
    </cfRule>
  </conditionalFormatting>
  <conditionalFormatting sqref="E18:L20 E22:L22 E24:L24 E26:L26">
    <cfRule type="cellIs" dxfId="30" priority="29" operator="greaterThan">
      <formula>90</formula>
    </cfRule>
    <cfRule type="cellIs" dxfId="29" priority="32" operator="lessThan">
      <formula>90</formula>
    </cfRule>
  </conditionalFormatting>
  <conditionalFormatting sqref="G8">
    <cfRule type="cellIs" dxfId="28" priority="31" operator="greaterThan">
      <formula>90</formula>
    </cfRule>
  </conditionalFormatting>
  <conditionalFormatting sqref="M8:P10 M12:P12 M14:P14 M16:P16">
    <cfRule type="cellIs" dxfId="27" priority="26" operator="greaterThan">
      <formula>90</formula>
    </cfRule>
    <cfRule type="cellIs" dxfId="26" priority="28" operator="lessThan">
      <formula>90</formula>
    </cfRule>
  </conditionalFormatting>
  <conditionalFormatting sqref="M18:P20 M22:P22 M24:P24 M26:P26">
    <cfRule type="cellIs" dxfId="25" priority="25" operator="greaterThan">
      <formula>90</formula>
    </cfRule>
    <cfRule type="cellIs" dxfId="24" priority="27" operator="lessThan">
      <formula>90</formula>
    </cfRule>
  </conditionalFormatting>
  <conditionalFormatting sqref="E11:L11">
    <cfRule type="cellIs" dxfId="23" priority="23" operator="greaterThan">
      <formula>90</formula>
    </cfRule>
    <cfRule type="cellIs" dxfId="22" priority="24" operator="lessThan">
      <formula>90</formula>
    </cfRule>
  </conditionalFormatting>
  <conditionalFormatting sqref="M11:P11">
    <cfRule type="cellIs" dxfId="21" priority="21" operator="greaterThan">
      <formula>90</formula>
    </cfRule>
    <cfRule type="cellIs" dxfId="20" priority="22" operator="lessThan">
      <formula>90</formula>
    </cfRule>
  </conditionalFormatting>
  <conditionalFormatting sqref="E13:L13">
    <cfRule type="cellIs" dxfId="19" priority="19" operator="greaterThan">
      <formula>90</formula>
    </cfRule>
    <cfRule type="cellIs" dxfId="18" priority="20" operator="lessThan">
      <formula>90</formula>
    </cfRule>
  </conditionalFormatting>
  <conditionalFormatting sqref="M13:P13">
    <cfRule type="cellIs" dxfId="17" priority="17" operator="greaterThan">
      <formula>90</formula>
    </cfRule>
    <cfRule type="cellIs" dxfId="16" priority="18" operator="lessThan">
      <formula>90</formula>
    </cfRule>
  </conditionalFormatting>
  <conditionalFormatting sqref="E15:L15">
    <cfRule type="cellIs" dxfId="15" priority="15" operator="greaterThan">
      <formula>90</formula>
    </cfRule>
    <cfRule type="cellIs" dxfId="14" priority="16" operator="lessThan">
      <formula>90</formula>
    </cfRule>
  </conditionalFormatting>
  <conditionalFormatting sqref="M15:P15">
    <cfRule type="cellIs" dxfId="13" priority="13" operator="greaterThan">
      <formula>90</formula>
    </cfRule>
    <cfRule type="cellIs" dxfId="12" priority="14" operator="lessThan">
      <formula>90</formula>
    </cfRule>
  </conditionalFormatting>
  <conditionalFormatting sqref="E21:L21">
    <cfRule type="cellIs" dxfId="11" priority="11" operator="greaterThan">
      <formula>90</formula>
    </cfRule>
    <cfRule type="cellIs" dxfId="10" priority="12" operator="lessThan">
      <formula>90</formula>
    </cfRule>
  </conditionalFormatting>
  <conditionalFormatting sqref="M21:P21">
    <cfRule type="cellIs" dxfId="9" priority="9" operator="greaterThan">
      <formula>90</formula>
    </cfRule>
    <cfRule type="cellIs" dxfId="8" priority="10" operator="lessThan">
      <formula>90</formula>
    </cfRule>
  </conditionalFormatting>
  <conditionalFormatting sqref="E23:L23">
    <cfRule type="cellIs" dxfId="7" priority="7" operator="greaterThan">
      <formula>90</formula>
    </cfRule>
    <cfRule type="cellIs" dxfId="6" priority="8" operator="lessThan">
      <formula>90</formula>
    </cfRule>
  </conditionalFormatting>
  <conditionalFormatting sqref="M23:P23">
    <cfRule type="cellIs" dxfId="5" priority="5" operator="greaterThan">
      <formula>90</formula>
    </cfRule>
    <cfRule type="cellIs" dxfId="4" priority="6" operator="lessThan">
      <formula>90</formula>
    </cfRule>
  </conditionalFormatting>
  <conditionalFormatting sqref="E25:L25">
    <cfRule type="cellIs" dxfId="3" priority="3" operator="greaterThan">
      <formula>90</formula>
    </cfRule>
    <cfRule type="cellIs" dxfId="2" priority="4" operator="lessThan">
      <formula>90</formula>
    </cfRule>
  </conditionalFormatting>
  <conditionalFormatting sqref="M25:P25">
    <cfRule type="cellIs" dxfId="1" priority="1" operator="greaterThan">
      <formula>90</formula>
    </cfRule>
    <cfRule type="cellIs" dxfId="0" priority="2" operator="lessThan">
      <formula>90</formula>
    </cfRule>
  </conditionalFormatting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Enter Hay Test Data</vt:lpstr>
      <vt:lpstr>Beef Cows</vt:lpstr>
      <vt:lpstr>Stockers &amp; Replacement Heifers</vt:lpstr>
      <vt:lpstr>Horses</vt:lpstr>
      <vt:lpstr>Sheep-Goats</vt:lpstr>
    </vt:vector>
  </TitlesOfParts>
  <Company>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jjennings</dc:creator>
  <cp:lastModifiedBy>Administrator</cp:lastModifiedBy>
  <cp:lastPrinted>2010-11-02T21:27:23Z</cp:lastPrinted>
  <dcterms:created xsi:type="dcterms:W3CDTF">2007-03-15T22:07:57Z</dcterms:created>
  <dcterms:modified xsi:type="dcterms:W3CDTF">2020-04-03T22:26:52Z</dcterms:modified>
</cp:coreProperties>
</file>