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jeniings\Desktop\"/>
    </mc:Choice>
  </mc:AlternateContent>
  <bookViews>
    <workbookView xWindow="-120" yWindow="-120" windowWidth="29040" windowHeight="15840" tabRatio="754"/>
  </bookViews>
  <sheets>
    <sheet name="Instructions and definitions" sheetId="12" r:id="rId1"/>
    <sheet name="Ag Lime Calculator" sheetId="11"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8" i="11" l="1"/>
  <c r="H17" i="11" l="1"/>
  <c r="G17" i="11"/>
  <c r="F17" i="11"/>
  <c r="H16" i="11"/>
  <c r="G16" i="11"/>
  <c r="F16" i="11"/>
  <c r="H15" i="11"/>
  <c r="G15" i="11"/>
  <c r="F15" i="11"/>
  <c r="H14" i="11"/>
  <c r="G14" i="11"/>
  <c r="F14" i="11"/>
  <c r="I17" i="11"/>
  <c r="I16" i="11"/>
  <c r="I15" i="11"/>
  <c r="I14" i="11"/>
  <c r="F18" i="11" l="1"/>
  <c r="F19" i="11" s="1"/>
  <c r="F22" i="11" s="1"/>
  <c r="F25" i="11" s="1"/>
  <c r="H18" i="11"/>
  <c r="H19" i="11" s="1"/>
  <c r="G18" i="11"/>
  <c r="G19" i="11" s="1"/>
  <c r="G21" i="11" s="1"/>
  <c r="G24" i="11" s="1"/>
  <c r="I19" i="11"/>
  <c r="I22" i="11" s="1"/>
  <c r="I25" i="11" s="1"/>
  <c r="H22" i="11" l="1"/>
  <c r="H25" i="11" s="1"/>
  <c r="H21" i="11"/>
  <c r="H24" i="11" s="1"/>
  <c r="G22" i="11"/>
  <c r="G25" i="11" s="1"/>
  <c r="I21" i="11"/>
  <c r="F21" i="11"/>
  <c r="F24" i="11" s="1"/>
  <c r="H23" i="11" l="1"/>
  <c r="G23" i="11"/>
  <c r="I24" i="11"/>
</calcChain>
</file>

<file path=xl/sharedStrings.xml><?xml version="1.0" encoding="utf-8"?>
<sst xmlns="http://schemas.openxmlformats.org/spreadsheetml/2006/main" count="52" uniqueCount="51">
  <si>
    <t>% passing 10 mesh</t>
  </si>
  <si>
    <t>% passing 60 mesh</t>
  </si>
  <si>
    <t>% passing 100 mesh</t>
  </si>
  <si>
    <t>Ag Lime Quality Calculator</t>
  </si>
  <si>
    <t>% CCE</t>
  </si>
  <si>
    <t>&gt; 10 mesh</t>
  </si>
  <si>
    <t>10-60 mesh</t>
  </si>
  <si>
    <t>60-100 mesh</t>
  </si>
  <si>
    <t>&lt; 100 mesh</t>
  </si>
  <si>
    <t>% liming value</t>
  </si>
  <si>
    <t>Cost per ton ($) including spreading cost</t>
  </si>
  <si>
    <t>Cost per lb ECCE ($)</t>
  </si>
  <si>
    <t>Cost per lb ENM ($)</t>
  </si>
  <si>
    <t>CCE</t>
  </si>
  <si>
    <t>Fineness rating</t>
  </si>
  <si>
    <t>ENM</t>
  </si>
  <si>
    <t>Effective Neutraling Material - This is a measure of liming value used in Missouri</t>
  </si>
  <si>
    <t>Enter the ID for each ag lime sample</t>
  </si>
  <si>
    <t>Seive Fraction</t>
  </si>
  <si>
    <t>Relative liming value of material in each seive fraction</t>
  </si>
  <si>
    <t>Calcium Carbonate Equivalent - from the lime analysis; basically a measure of the purity of the limestone rock</t>
  </si>
  <si>
    <t>The total relative liming value of the sample based on the % within each seive size range (how fine it is ground) - must be multiplied by the CCE for final liming value</t>
  </si>
  <si>
    <t>ECCE (Liming value)</t>
  </si>
  <si>
    <t>Portion of sample % &gt; 10 mesh</t>
  </si>
  <si>
    <t>Portion of sample % 10-60 mesh</t>
  </si>
  <si>
    <t>Portion of sample % 60-100 mesh</t>
  </si>
  <si>
    <t>Portion of sample %  &lt; 100 mesh</t>
  </si>
  <si>
    <t>Results</t>
  </si>
  <si>
    <t>Calculations</t>
  </si>
  <si>
    <t>Example</t>
  </si>
  <si>
    <t>lbs ENM per ton</t>
  </si>
  <si>
    <t>lbs of sample B or C to equal 1 ton of sample A**</t>
  </si>
  <si>
    <t>Enter lime sample analysis for CCE, sieve test, and cost</t>
  </si>
  <si>
    <t>University of Arkansas Division of Agriculture - Cooperative Extension Service</t>
  </si>
  <si>
    <r>
      <t>Effective Calcium Carbonate Equivalent (</t>
    </r>
    <r>
      <rPr>
        <b/>
        <sz val="12"/>
        <rFont val="Arial"/>
        <family val="2"/>
      </rPr>
      <t>liming value</t>
    </r>
    <r>
      <rPr>
        <sz val="12"/>
        <rFont val="Arial"/>
        <family val="2"/>
      </rPr>
      <t>) calculated from the %CCE and fineness rating of the lime sample</t>
    </r>
  </si>
  <si>
    <t>Sample A (name)</t>
  </si>
  <si>
    <t>Sample B (name)</t>
  </si>
  <si>
    <t>Sample C (name)</t>
  </si>
  <si>
    <t>Liming Value % (% ECCE)</t>
  </si>
  <si>
    <t>lbs Liming Value (ECCE) per ton</t>
  </si>
  <si>
    <t>This program will calculate the estimated liming value of different ag lime products</t>
  </si>
  <si>
    <t>**to determine how much of one lime source could substitute for another source, enter data for the first source in column A and the source to substitute in Columns B &amp; C</t>
  </si>
  <si>
    <t>aglimecalculator</t>
  </si>
  <si>
    <t>Ag lime is applied to neutralize soil acidity and raise soil pH. Lime quality is dependent on the fineness of the material and the percent calcium carbonate of the limestone source.</t>
  </si>
  <si>
    <t>University of Arkansas Division of Agriculture - Ag Lime Quality Calculator</t>
  </si>
  <si>
    <t xml:space="preserve">Definitions of terms used in this spreadsheet are shown below. </t>
  </si>
  <si>
    <t>In Arkansas, ag lime does not have to meet a minimum quality standard, but each lime vendor is required by state law to have their ag lime product tested for sieve size and % CCE (calcium carbonate equivalent). The fineness measure used in Arkansas is the amount of material passing through 10, 60, and 100 mesh sieves. The university of Arkansas ag lime recommendations are based on a lime product with a liming value of 47% (see definitions below).</t>
  </si>
  <si>
    <r>
      <rPr>
        <b/>
        <u/>
        <sz val="16"/>
        <rFont val="Arial"/>
        <family val="2"/>
      </rPr>
      <t>To use this calcuator</t>
    </r>
    <r>
      <rPr>
        <sz val="16"/>
        <rFont val="Arial"/>
        <family val="2"/>
      </rPr>
      <t xml:space="preserve">, lime test information is needed from the lime vendor for the </t>
    </r>
    <r>
      <rPr>
        <b/>
        <sz val="16"/>
        <rFont val="Arial"/>
        <family val="2"/>
      </rPr>
      <t>percent of the lime product passing through 10, 60, and 100 mesh sieves and the percent CCE</t>
    </r>
    <r>
      <rPr>
        <sz val="16"/>
        <rFont val="Arial"/>
        <family val="2"/>
      </rPr>
      <t>. Cost per ton of material, including hauling, and spreading costs, can also be included so lime products can be compared for economic value per pound of ECCE (see definitions below).</t>
    </r>
  </si>
  <si>
    <t>Course material with no liming value</t>
  </si>
  <si>
    <t>Very fine material high liming value</t>
  </si>
  <si>
    <t>Up to three ag lime samples can be evaluated with this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</si>
</sst>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b/>
      <sz val="16"/>
      <name val="Arial"/>
      <family val="2"/>
    </font>
    <font>
      <b/>
      <sz val="24"/>
      <color theme="1"/>
      <name val="Arial"/>
      <family val="2"/>
    </font>
    <font>
      <b/>
      <sz val="14"/>
      <color rgb="FF9C0006"/>
      <name val="Calibri"/>
      <family val="2"/>
      <scheme val="minor"/>
    </font>
    <font>
      <b/>
      <sz val="20"/>
      <name val="Arial"/>
      <family val="2"/>
    </font>
    <font>
      <b/>
      <sz val="10"/>
      <name val="Arial"/>
      <family val="2"/>
    </font>
    <font>
      <b/>
      <i/>
      <sz val="20"/>
      <name val="Arial"/>
      <family val="2"/>
    </font>
    <font>
      <sz val="14"/>
      <color rgb="FFFF0000"/>
      <name val="Arial"/>
      <family val="2"/>
    </font>
    <font>
      <sz val="12"/>
      <name val="Arial"/>
      <family val="2"/>
    </font>
    <font>
      <sz val="16"/>
      <name val="Arial"/>
      <family val="2"/>
    </font>
    <font>
      <b/>
      <sz val="22"/>
      <name val="Arial"/>
      <family val="2"/>
    </font>
    <font>
      <b/>
      <sz val="24"/>
      <name val="Arial"/>
      <family val="2"/>
    </font>
    <font>
      <b/>
      <sz val="12"/>
      <name val="Arial"/>
      <family val="2"/>
    </font>
    <font>
      <sz val="20"/>
      <name val="Arial"/>
      <family val="2"/>
    </font>
    <font>
      <b/>
      <i/>
      <sz val="22"/>
      <name val="Arial"/>
      <family val="2"/>
    </font>
    <font>
      <b/>
      <sz val="28"/>
      <color theme="1"/>
      <name val="Arial"/>
      <family val="2"/>
    </font>
    <font>
      <b/>
      <sz val="16"/>
      <color rgb="FFFF0000"/>
      <name val="Arial"/>
      <family val="2"/>
    </font>
    <font>
      <b/>
      <u/>
      <sz val="16"/>
      <name val="Arial"/>
      <family val="2"/>
    </font>
    <font>
      <sz val="18"/>
      <name val="Arial"/>
      <family val="2"/>
    </font>
  </fonts>
  <fills count="16">
    <fill>
      <patternFill patternType="none"/>
    </fill>
    <fill>
      <patternFill patternType="gray125"/>
    </fill>
    <fill>
      <patternFill patternType="solid">
        <fgColor rgb="FFFFC7CE"/>
      </patternFill>
    </fill>
    <fill>
      <patternFill patternType="solid">
        <fgColor theme="3"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darkTrellis">
        <fgColor theme="2" tint="-0.24994659260841701"/>
        <bgColor indexed="65"/>
      </patternFill>
    </fill>
    <fill>
      <patternFill patternType="darkTrellis">
        <fgColor theme="2" tint="-0.24994659260841701"/>
        <bgColor theme="2" tint="-9.9917600024414813E-2"/>
      </patternFill>
    </fill>
    <fill>
      <patternFill patternType="darkTrellis">
        <fgColor theme="2" tint="-0.24994659260841701"/>
        <bgColor theme="2" tint="-0.24994659260841701"/>
      </patternFill>
    </fill>
    <fill>
      <gradientFill degree="90">
        <stop position="0">
          <color theme="0"/>
        </stop>
        <stop position="0.5">
          <color theme="0" tint="-0.34900967436750391"/>
        </stop>
        <stop position="1">
          <color theme="0"/>
        </stop>
      </gradientFill>
    </fill>
    <fill>
      <gradientFill degree="90">
        <stop position="0">
          <color theme="0"/>
        </stop>
        <stop position="0.5">
          <color rgb="FF00B0F0"/>
        </stop>
        <stop position="1">
          <color theme="0"/>
        </stop>
      </gradientFill>
    </fill>
    <fill>
      <patternFill patternType="lightTrellis">
        <fgColor theme="0" tint="-0.34998626667073579"/>
        <bgColor indexed="65"/>
      </patternFill>
    </fill>
    <fill>
      <patternFill patternType="solid">
        <fgColor theme="0"/>
        <bgColor indexed="64"/>
      </patternFill>
    </fill>
    <fill>
      <patternFill patternType="solid">
        <fgColor theme="0"/>
        <bgColor theme="0"/>
      </patternFill>
    </fill>
    <fill>
      <patternFill patternType="lightTrellis">
        <fgColor theme="0" tint="-0.34998626667073579"/>
        <bgColor theme="0"/>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3" fillId="2" borderId="0" applyNumberFormat="0" applyBorder="0" applyAlignment="0" applyProtection="0"/>
  </cellStyleXfs>
  <cellXfs count="74">
    <xf numFmtId="0" fontId="0" fillId="0" borderId="0" xfId="0"/>
    <xf numFmtId="0" fontId="1" fillId="0" borderId="0" xfId="0" applyFont="1" applyProtection="1"/>
    <xf numFmtId="0" fontId="0" fillId="0" borderId="0" xfId="0" applyProtection="1"/>
    <xf numFmtId="0" fontId="0" fillId="0" borderId="0" xfId="0"/>
    <xf numFmtId="0" fontId="0" fillId="0" borderId="0" xfId="0"/>
    <xf numFmtId="0" fontId="0" fillId="0" borderId="0" xfId="0"/>
    <xf numFmtId="0" fontId="0" fillId="0" borderId="0" xfId="0"/>
    <xf numFmtId="0" fontId="0" fillId="0" borderId="0" xfId="0"/>
    <xf numFmtId="0" fontId="6" fillId="0" borderId="0" xfId="0" applyFont="1" applyAlignment="1" applyProtection="1">
      <alignment horizontal="center"/>
    </xf>
    <xf numFmtId="0" fontId="8" fillId="0" borderId="0" xfId="0" applyFont="1"/>
    <xf numFmtId="0" fontId="9" fillId="5" borderId="5" xfId="0" applyFont="1" applyFill="1" applyBorder="1"/>
    <xf numFmtId="0" fontId="1" fillId="5" borderId="1" xfId="0" applyFont="1" applyFill="1" applyBorder="1" applyAlignment="1">
      <alignment horizontal="center"/>
    </xf>
    <xf numFmtId="0" fontId="1" fillId="6" borderId="0" xfId="0" applyFont="1" applyFill="1" applyProtection="1"/>
    <xf numFmtId="0" fontId="6" fillId="6" borderId="0" xfId="0" applyFont="1" applyFill="1" applyAlignment="1" applyProtection="1">
      <alignment horizontal="center"/>
    </xf>
    <xf numFmtId="0" fontId="0" fillId="6" borderId="0" xfId="0" applyFill="1" applyProtection="1"/>
    <xf numFmtId="0" fontId="11" fillId="5" borderId="1" xfId="0" applyFont="1" applyFill="1" applyBorder="1" applyAlignment="1">
      <alignment horizontal="center"/>
    </xf>
    <xf numFmtId="0" fontId="7" fillId="6" borderId="12" xfId="0" applyFont="1" applyFill="1" applyBorder="1" applyAlignment="1"/>
    <xf numFmtId="0" fontId="14" fillId="3" borderId="1" xfId="0" applyFont="1" applyFill="1" applyBorder="1" applyAlignment="1">
      <alignment horizontal="right"/>
    </xf>
    <xf numFmtId="0" fontId="10" fillId="3" borderId="1" xfId="0" applyFont="1" applyFill="1" applyBorder="1" applyAlignment="1">
      <alignment horizontal="center"/>
    </xf>
    <xf numFmtId="0" fontId="8" fillId="0" borderId="13" xfId="0" applyFont="1" applyBorder="1" applyAlignment="1">
      <alignment horizontal="center" wrapText="1"/>
    </xf>
    <xf numFmtId="0" fontId="8" fillId="0" borderId="0" xfId="0" applyFont="1" applyBorder="1" applyAlignment="1">
      <alignment horizontal="center" wrapText="1"/>
    </xf>
    <xf numFmtId="0" fontId="8" fillId="0" borderId="13" xfId="0" applyFont="1" applyBorder="1" applyAlignment="1"/>
    <xf numFmtId="0" fontId="8" fillId="0" borderId="0" xfId="0" applyFont="1" applyBorder="1" applyAlignment="1"/>
    <xf numFmtId="0" fontId="8" fillId="0" borderId="0" xfId="0" applyFont="1" applyBorder="1"/>
    <xf numFmtId="0" fontId="6" fillId="10" borderId="1" xfId="0" applyFont="1" applyFill="1" applyBorder="1" applyAlignment="1">
      <alignment horizontal="center"/>
    </xf>
    <xf numFmtId="0" fontId="9" fillId="11" borderId="5" xfId="0" applyFont="1" applyFill="1" applyBorder="1"/>
    <xf numFmtId="0" fontId="13" fillId="5" borderId="5" xfId="0" applyFont="1" applyFill="1" applyBorder="1"/>
    <xf numFmtId="0" fontId="13" fillId="0" borderId="5" xfId="0" applyFont="1" applyBorder="1"/>
    <xf numFmtId="2" fontId="13" fillId="5" borderId="5" xfId="0" applyNumberFormat="1" applyFont="1" applyFill="1" applyBorder="1"/>
    <xf numFmtId="2" fontId="13" fillId="12" borderId="5" xfId="0" applyNumberFormat="1" applyFont="1" applyFill="1" applyBorder="1"/>
    <xf numFmtId="0" fontId="2" fillId="6" borderId="0" xfId="0" applyFont="1" applyFill="1" applyAlignment="1" applyProtection="1">
      <alignment horizontal="center"/>
    </xf>
    <xf numFmtId="0" fontId="1" fillId="11" borderId="5" xfId="0" applyFont="1" applyFill="1" applyBorder="1"/>
    <xf numFmtId="0" fontId="1" fillId="5" borderId="5" xfId="0" applyFont="1" applyFill="1" applyBorder="1"/>
    <xf numFmtId="0" fontId="9" fillId="14" borderId="5" xfId="0" applyFont="1" applyFill="1" applyBorder="1"/>
    <xf numFmtId="0" fontId="9" fillId="6" borderId="8" xfId="0" applyFont="1" applyFill="1" applyBorder="1"/>
    <xf numFmtId="0" fontId="16" fillId="6" borderId="12" xfId="0" applyFont="1" applyFill="1" applyBorder="1" applyAlignment="1"/>
    <xf numFmtId="0" fontId="0" fillId="0" borderId="0" xfId="0"/>
    <xf numFmtId="0" fontId="8" fillId="0" borderId="0" xfId="0" applyFont="1" applyBorder="1" applyAlignment="1">
      <alignment horizontal="left" wrapText="1"/>
    </xf>
    <xf numFmtId="0" fontId="6" fillId="9" borderId="5" xfId="0" applyFont="1" applyFill="1" applyBorder="1" applyProtection="1">
      <protection locked="0"/>
    </xf>
    <xf numFmtId="0" fontId="0" fillId="15" borderId="0" xfId="0" applyFill="1"/>
    <xf numFmtId="0" fontId="14" fillId="15" borderId="0" xfId="0" applyFont="1" applyFill="1" applyBorder="1" applyAlignment="1">
      <alignment horizontal="right"/>
    </xf>
    <xf numFmtId="0" fontId="4" fillId="0" borderId="6" xfId="0" applyFont="1" applyBorder="1"/>
    <xf numFmtId="0" fontId="4" fillId="0" borderId="7" xfId="0" applyFont="1" applyBorder="1"/>
    <xf numFmtId="0" fontId="11" fillId="6" borderId="8" xfId="0" applyFont="1" applyFill="1" applyBorder="1"/>
    <xf numFmtId="0" fontId="9" fillId="6" borderId="8" xfId="0" applyFont="1" applyFill="1" applyBorder="1"/>
    <xf numFmtId="0" fontId="9" fillId="6" borderId="6" xfId="0" applyFont="1" applyFill="1" applyBorder="1"/>
    <xf numFmtId="0" fontId="9" fillId="6" borderId="7" xfId="0" applyFont="1" applyFill="1" applyBorder="1"/>
    <xf numFmtId="0" fontId="2" fillId="7" borderId="0" xfId="0" applyFont="1" applyFill="1" applyAlignment="1" applyProtection="1">
      <alignment horizontal="center"/>
    </xf>
    <xf numFmtId="0" fontId="6" fillId="6" borderId="2" xfId="0" applyFont="1" applyFill="1" applyBorder="1" applyAlignment="1">
      <alignment horizontal="center"/>
    </xf>
    <xf numFmtId="0" fontId="6" fillId="6" borderId="4" xfId="0" applyFont="1" applyFill="1" applyBorder="1" applyAlignment="1">
      <alignment horizontal="center"/>
    </xf>
    <xf numFmtId="0" fontId="6" fillId="6" borderId="3" xfId="0" applyFont="1" applyFill="1" applyBorder="1" applyAlignment="1">
      <alignment horizontal="center"/>
    </xf>
    <xf numFmtId="0" fontId="1" fillId="8" borderId="9" xfId="0" applyFont="1" applyFill="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6" fillId="6" borderId="0" xfId="0" applyFont="1" applyFill="1" applyAlignment="1" applyProtection="1">
      <alignment horizontal="center"/>
    </xf>
    <xf numFmtId="0" fontId="15" fillId="13" borderId="14" xfId="0" applyFont="1" applyFill="1" applyBorder="1" applyAlignment="1" applyProtection="1">
      <alignment horizontal="center"/>
    </xf>
    <xf numFmtId="0" fontId="15" fillId="13" borderId="15" xfId="0" applyFont="1" applyFill="1" applyBorder="1" applyAlignment="1" applyProtection="1">
      <alignment horizontal="center"/>
    </xf>
    <xf numFmtId="0" fontId="0" fillId="0" borderId="0" xfId="0"/>
    <xf numFmtId="0" fontId="1" fillId="6" borderId="6" xfId="0" applyFont="1" applyFill="1" applyBorder="1"/>
    <xf numFmtId="0" fontId="1" fillId="6" borderId="7" xfId="0" applyFont="1" applyFill="1" applyBorder="1"/>
    <xf numFmtId="0" fontId="8" fillId="0" borderId="13" xfId="0" applyFont="1" applyBorder="1" applyAlignment="1">
      <alignment horizontal="left" wrapText="1"/>
    </xf>
    <xf numFmtId="0" fontId="8" fillId="0" borderId="0" xfId="0" applyFont="1" applyBorder="1" applyAlignment="1">
      <alignment horizontal="left" wrapText="1"/>
    </xf>
    <xf numFmtId="0" fontId="14" fillId="3" borderId="2" xfId="0" applyFont="1" applyFill="1" applyBorder="1" applyAlignment="1">
      <alignment horizontal="center" wrapText="1"/>
    </xf>
    <xf numFmtId="0" fontId="14" fillId="3" borderId="3" xfId="0" applyFont="1" applyFill="1" applyBorder="1" applyAlignment="1">
      <alignment horizontal="center" wrapText="1"/>
    </xf>
    <xf numFmtId="0" fontId="0" fillId="6" borderId="0" xfId="0" applyFill="1"/>
    <xf numFmtId="0" fontId="10" fillId="6" borderId="0" xfId="0" applyFont="1" applyFill="1"/>
    <xf numFmtId="0" fontId="5" fillId="6" borderId="0" xfId="0" applyFont="1" applyFill="1"/>
    <xf numFmtId="0" fontId="1" fillId="6" borderId="0" xfId="0" applyFont="1" applyFill="1"/>
    <xf numFmtId="0" fontId="9" fillId="6" borderId="0" xfId="0" applyFont="1" applyFill="1" applyAlignment="1">
      <alignment horizontal="left" vertical="top" wrapText="1"/>
    </xf>
    <xf numFmtId="0" fontId="9" fillId="6" borderId="0" xfId="0" applyFont="1" applyFill="1"/>
    <xf numFmtId="0" fontId="8" fillId="0" borderId="0" xfId="0" applyFont="1" applyBorder="1" applyAlignment="1">
      <alignment horizontal="left"/>
    </xf>
    <xf numFmtId="0" fontId="10" fillId="4" borderId="16" xfId="0" applyFont="1" applyFill="1" applyBorder="1" applyAlignment="1">
      <alignment horizontal="center"/>
    </xf>
    <xf numFmtId="0" fontId="14" fillId="3" borderId="4" xfId="0" applyFont="1" applyFill="1" applyBorder="1" applyAlignment="1">
      <alignment horizontal="center" wrapText="1"/>
    </xf>
    <xf numFmtId="0" fontId="18" fillId="6" borderId="0" xfId="0" applyFont="1" applyFill="1"/>
  </cellXfs>
  <cellStyles count="2">
    <cellStyle name="Bad" xfId="1" builtinId="27" customBuiltin="1"/>
    <cellStyle name="Normal" xfId="0" builtinId="0"/>
  </cellStyles>
  <dxfs count="0"/>
  <tableStyles count="0" defaultTableStyle="TableStyleMedium9" defaultPivotStyle="PivotStyleLight16"/>
  <colors>
    <mruColors>
      <color rgb="FF33CC33"/>
      <color rgb="FF00FFFF"/>
      <color rgb="FF66FF3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823913</xdr:colOff>
      <xdr:row>0</xdr:row>
      <xdr:rowOff>42863</xdr:rowOff>
    </xdr:from>
    <xdr:to>
      <xdr:col>4</xdr:col>
      <xdr:colOff>409575</xdr:colOff>
      <xdr:row>4</xdr:row>
      <xdr:rowOff>68106</xdr:rowOff>
    </xdr:to>
    <xdr:pic>
      <xdr:nvPicPr>
        <xdr:cNvPr id="2" name="Picture 1" descr="https://www.uaex.edu/media-resources/images/logos/UA-color-left-small.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1" y="42863"/>
          <a:ext cx="3519487" cy="672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586154</xdr:colOff>
      <xdr:row>1</xdr:row>
      <xdr:rowOff>153866</xdr:rowOff>
    </xdr:from>
    <xdr:to>
      <xdr:col>9</xdr:col>
      <xdr:colOff>1870931</xdr:colOff>
      <xdr:row>3</xdr:row>
      <xdr:rowOff>57483</xdr:rowOff>
    </xdr:to>
    <xdr:pic>
      <xdr:nvPicPr>
        <xdr:cNvPr id="2" name="Picture 1" descr="https://www.uaex.edu/media-resources/images/logos/UA-color-left-small.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4136" y="542194"/>
          <a:ext cx="3519487" cy="672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workbookViewId="0">
      <selection activeCell="A14" sqref="A14"/>
    </sheetView>
  </sheetViews>
  <sheetFormatPr defaultRowHeight="12.75" x14ac:dyDescent="0.35"/>
  <cols>
    <col min="2" max="2" width="28.73046875" customWidth="1"/>
    <col min="3" max="3" width="46" customWidth="1"/>
  </cols>
  <sheetData>
    <row r="1" spans="1:16" s="36" customFormat="1" x14ac:dyDescent="0.35">
      <c r="A1" s="64"/>
      <c r="B1" s="64"/>
      <c r="C1" s="64"/>
      <c r="D1" s="64"/>
      <c r="E1" s="64"/>
      <c r="F1" s="64"/>
      <c r="G1" s="64"/>
      <c r="H1" s="64"/>
      <c r="I1" s="64"/>
      <c r="J1" s="64"/>
      <c r="K1" s="64"/>
      <c r="L1" s="64"/>
      <c r="M1" s="64"/>
    </row>
    <row r="2" spans="1:16" s="36" customFormat="1" x14ac:dyDescent="0.35">
      <c r="A2" s="64"/>
      <c r="B2" s="64"/>
      <c r="C2" s="64"/>
      <c r="D2" s="64"/>
      <c r="E2" s="64"/>
      <c r="F2" s="64"/>
      <c r="G2" s="64"/>
      <c r="H2" s="64"/>
      <c r="I2" s="64"/>
      <c r="J2" s="64"/>
      <c r="K2" s="64"/>
      <c r="L2" s="64"/>
      <c r="M2" s="64"/>
    </row>
    <row r="3" spans="1:16" s="36" customFormat="1" x14ac:dyDescent="0.35">
      <c r="A3" s="64"/>
      <c r="B3" s="64"/>
      <c r="C3" s="64"/>
      <c r="D3" s="64"/>
      <c r="E3" s="64"/>
      <c r="F3" s="64"/>
      <c r="G3" s="64"/>
      <c r="H3" s="64"/>
      <c r="I3" s="64"/>
      <c r="J3" s="64"/>
      <c r="K3" s="64"/>
      <c r="L3" s="64"/>
      <c r="M3" s="64"/>
    </row>
    <row r="4" spans="1:16" s="36" customFormat="1" x14ac:dyDescent="0.35">
      <c r="A4" s="64"/>
      <c r="B4" s="64"/>
      <c r="C4" s="64"/>
      <c r="D4" s="64"/>
      <c r="E4" s="64"/>
      <c r="F4" s="64"/>
      <c r="G4" s="64"/>
      <c r="H4" s="64"/>
      <c r="I4" s="64"/>
      <c r="J4" s="64"/>
      <c r="K4" s="64"/>
      <c r="L4" s="64"/>
      <c r="M4" s="64"/>
    </row>
    <row r="5" spans="1:16" s="36" customFormat="1" x14ac:dyDescent="0.35">
      <c r="A5" s="64"/>
      <c r="B5" s="64"/>
      <c r="C5" s="64"/>
      <c r="D5" s="64"/>
      <c r="E5" s="64"/>
      <c r="F5" s="64"/>
      <c r="G5" s="64"/>
      <c r="H5" s="64"/>
      <c r="I5" s="64"/>
      <c r="J5" s="64"/>
      <c r="K5" s="64"/>
      <c r="L5" s="64"/>
      <c r="M5" s="64"/>
    </row>
    <row r="6" spans="1:16" s="36" customFormat="1" ht="27.75" x14ac:dyDescent="0.75">
      <c r="A6" s="64"/>
      <c r="B6" s="65" t="s">
        <v>44</v>
      </c>
      <c r="C6" s="66"/>
      <c r="D6" s="66"/>
      <c r="E6" s="66"/>
      <c r="F6" s="66"/>
      <c r="G6" s="64"/>
      <c r="H6" s="64"/>
      <c r="I6" s="64"/>
      <c r="J6" s="64"/>
      <c r="K6" s="64"/>
      <c r="L6" s="64"/>
      <c r="M6" s="64"/>
    </row>
    <row r="7" spans="1:16" s="36" customFormat="1" ht="20.65" x14ac:dyDescent="0.6">
      <c r="A7" s="64"/>
      <c r="B7" s="67"/>
      <c r="C7" s="66"/>
      <c r="D7" s="66"/>
      <c r="E7" s="66"/>
      <c r="F7" s="66"/>
      <c r="G7" s="64"/>
      <c r="H7" s="64"/>
      <c r="I7" s="64"/>
      <c r="J7" s="64"/>
      <c r="K7" s="64"/>
      <c r="L7" s="64"/>
      <c r="M7" s="64"/>
    </row>
    <row r="8" spans="1:16" s="36" customFormat="1" ht="45" customHeight="1" x14ac:dyDescent="0.35">
      <c r="A8" s="64"/>
      <c r="B8" s="68" t="s">
        <v>43</v>
      </c>
      <c r="C8" s="68"/>
      <c r="D8" s="68"/>
      <c r="E8" s="68"/>
      <c r="F8" s="68"/>
      <c r="G8" s="68"/>
      <c r="H8" s="68"/>
      <c r="I8" s="68"/>
      <c r="J8" s="64"/>
      <c r="K8" s="64"/>
      <c r="L8" s="64"/>
      <c r="M8" s="64"/>
    </row>
    <row r="9" spans="1:16" s="36" customFormat="1" ht="20.25" x14ac:dyDescent="0.55000000000000004">
      <c r="A9" s="64"/>
      <c r="B9" s="69"/>
      <c r="C9" s="64"/>
      <c r="D9" s="64"/>
      <c r="E9" s="64"/>
      <c r="F9" s="64"/>
      <c r="G9" s="64"/>
      <c r="H9" s="64"/>
      <c r="I9" s="64"/>
      <c r="J9" s="64"/>
      <c r="K9" s="64"/>
      <c r="L9" s="64"/>
      <c r="M9" s="64"/>
    </row>
    <row r="10" spans="1:16" s="36" customFormat="1" ht="112.9" customHeight="1" x14ac:dyDescent="0.35">
      <c r="A10" s="64"/>
      <c r="B10" s="68" t="s">
        <v>46</v>
      </c>
      <c r="C10" s="68"/>
      <c r="D10" s="68"/>
      <c r="E10" s="68"/>
      <c r="F10" s="68"/>
      <c r="G10" s="68"/>
      <c r="H10" s="68"/>
      <c r="I10" s="68"/>
      <c r="J10" s="68"/>
      <c r="K10" s="64"/>
      <c r="L10" s="64"/>
      <c r="M10" s="64"/>
    </row>
    <row r="11" spans="1:16" s="36" customFormat="1" ht="93" customHeight="1" x14ac:dyDescent="0.35">
      <c r="A11" s="64"/>
      <c r="B11" s="68" t="s">
        <v>47</v>
      </c>
      <c r="C11" s="68"/>
      <c r="D11" s="68"/>
      <c r="E11" s="68"/>
      <c r="F11" s="68"/>
      <c r="G11" s="68"/>
      <c r="H11" s="68"/>
      <c r="I11" s="68"/>
      <c r="J11" s="68"/>
      <c r="K11" s="68"/>
      <c r="L11" s="64"/>
      <c r="M11" s="64"/>
    </row>
    <row r="12" spans="1:16" s="36" customFormat="1" ht="28.15" customHeight="1" x14ac:dyDescent="0.35">
      <c r="A12" s="64"/>
      <c r="B12" s="68" t="s">
        <v>50</v>
      </c>
      <c r="C12" s="68"/>
      <c r="D12" s="68"/>
      <c r="E12" s="68"/>
      <c r="F12" s="68"/>
      <c r="G12" s="68"/>
      <c r="H12" s="68"/>
      <c r="I12" s="68"/>
      <c r="J12" s="68"/>
      <c r="K12" s="68"/>
      <c r="L12" s="64"/>
      <c r="M12" s="64"/>
    </row>
    <row r="13" spans="1:16" s="36" customFormat="1" ht="20.65" x14ac:dyDescent="0.6">
      <c r="A13" s="64"/>
      <c r="B13" s="67" t="s">
        <v>45</v>
      </c>
      <c r="C13" s="66"/>
      <c r="D13" s="66"/>
      <c r="E13" s="64"/>
      <c r="F13" s="64"/>
      <c r="G13" s="64"/>
      <c r="H13" s="64"/>
      <c r="I13" s="64"/>
      <c r="J13" s="64"/>
      <c r="K13" s="64"/>
      <c r="L13" s="64"/>
      <c r="M13" s="64"/>
    </row>
    <row r="14" spans="1:16" ht="46.5" customHeight="1" x14ac:dyDescent="0.6">
      <c r="A14" s="64"/>
      <c r="B14" s="11" t="s">
        <v>13</v>
      </c>
      <c r="C14" s="60" t="s">
        <v>20</v>
      </c>
      <c r="D14" s="61"/>
      <c r="E14" s="61"/>
      <c r="F14" s="61"/>
      <c r="G14" s="61"/>
      <c r="H14" s="61"/>
      <c r="I14" s="61"/>
      <c r="J14" s="61"/>
      <c r="K14" s="9"/>
      <c r="L14" s="64"/>
      <c r="M14" s="64"/>
      <c r="N14" s="9"/>
      <c r="O14" s="9"/>
      <c r="P14" s="9"/>
    </row>
    <row r="15" spans="1:16" s="7" customFormat="1" ht="20.65" x14ac:dyDescent="0.6">
      <c r="A15" s="64"/>
      <c r="B15" s="11"/>
      <c r="C15" s="21"/>
      <c r="D15" s="22"/>
      <c r="E15" s="22"/>
      <c r="F15" s="23"/>
      <c r="G15" s="9"/>
      <c r="H15" s="9"/>
      <c r="I15" s="9"/>
      <c r="J15" s="9"/>
      <c r="K15" s="9"/>
      <c r="L15" s="64"/>
      <c r="M15" s="64"/>
      <c r="N15" s="9"/>
      <c r="O15" s="9"/>
      <c r="P15" s="9"/>
    </row>
    <row r="16" spans="1:16" ht="35.25" customHeight="1" x14ac:dyDescent="0.6">
      <c r="A16" s="64"/>
      <c r="B16" s="11" t="s">
        <v>14</v>
      </c>
      <c r="C16" s="60" t="s">
        <v>21</v>
      </c>
      <c r="D16" s="61"/>
      <c r="E16" s="61"/>
      <c r="F16" s="61"/>
      <c r="G16" s="61"/>
      <c r="H16" s="61"/>
      <c r="I16" s="61"/>
      <c r="J16" s="61"/>
      <c r="K16" s="61"/>
      <c r="L16" s="64"/>
      <c r="M16" s="64"/>
      <c r="N16" s="70"/>
      <c r="O16" s="70"/>
      <c r="P16" s="70"/>
    </row>
    <row r="17" spans="1:16" s="7" customFormat="1" ht="20.65" customHeight="1" x14ac:dyDescent="0.6">
      <c r="A17" s="64"/>
      <c r="B17" s="11"/>
      <c r="C17" s="19"/>
      <c r="D17" s="20"/>
      <c r="E17" s="20"/>
      <c r="F17" s="20"/>
      <c r="G17" s="20"/>
      <c r="H17" s="20"/>
      <c r="I17" s="20"/>
      <c r="J17" s="20"/>
      <c r="K17" s="20"/>
      <c r="L17" s="64"/>
      <c r="M17" s="64"/>
      <c r="N17" s="20"/>
      <c r="O17" s="20"/>
      <c r="P17" s="20"/>
    </row>
    <row r="18" spans="1:16" ht="20.65" customHeight="1" x14ac:dyDescent="0.6">
      <c r="A18" s="64"/>
      <c r="B18" s="11" t="s">
        <v>22</v>
      </c>
      <c r="C18" s="60" t="s">
        <v>34</v>
      </c>
      <c r="D18" s="61"/>
      <c r="E18" s="61"/>
      <c r="F18" s="61"/>
      <c r="G18" s="61"/>
      <c r="H18" s="61"/>
      <c r="I18" s="61"/>
      <c r="J18" s="61"/>
      <c r="K18" s="61"/>
      <c r="L18" s="64"/>
      <c r="M18" s="64"/>
      <c r="N18" s="37"/>
      <c r="O18" s="37"/>
      <c r="P18" s="37"/>
    </row>
    <row r="19" spans="1:16" s="7" customFormat="1" ht="20.65" customHeight="1" x14ac:dyDescent="0.6">
      <c r="A19" s="64"/>
      <c r="B19" s="11"/>
      <c r="C19" s="19"/>
      <c r="D19" s="20"/>
      <c r="E19" s="20"/>
      <c r="F19" s="20"/>
      <c r="G19" s="20"/>
      <c r="H19" s="20"/>
      <c r="I19" s="20"/>
      <c r="J19" s="20"/>
      <c r="K19" s="20"/>
      <c r="L19" s="64"/>
      <c r="M19" s="64"/>
      <c r="N19" s="20"/>
      <c r="O19" s="20"/>
      <c r="P19" s="20"/>
    </row>
    <row r="20" spans="1:16" ht="20.65" customHeight="1" x14ac:dyDescent="0.6">
      <c r="A20" s="64"/>
      <c r="B20" s="11" t="s">
        <v>15</v>
      </c>
      <c r="C20" s="60" t="s">
        <v>16</v>
      </c>
      <c r="D20" s="61"/>
      <c r="E20" s="61"/>
      <c r="F20" s="61"/>
      <c r="G20" s="61"/>
      <c r="H20" s="61"/>
      <c r="I20" s="61"/>
      <c r="J20" s="61"/>
      <c r="K20" s="61"/>
      <c r="L20" s="64"/>
      <c r="M20" s="64"/>
      <c r="N20" s="37"/>
      <c r="O20" s="37"/>
      <c r="P20" s="9"/>
    </row>
    <row r="21" spans="1:16" x14ac:dyDescent="0.35">
      <c r="A21" s="64"/>
      <c r="B21" s="64"/>
      <c r="C21" s="64"/>
      <c r="D21" s="64"/>
      <c r="E21" s="64"/>
      <c r="F21" s="64"/>
      <c r="G21" s="64"/>
      <c r="H21" s="64"/>
      <c r="I21" s="64"/>
      <c r="J21" s="64"/>
      <c r="K21" s="64"/>
      <c r="L21" s="64"/>
      <c r="M21" s="64"/>
      <c r="N21" s="36"/>
      <c r="O21" s="36"/>
      <c r="P21" s="36"/>
    </row>
    <row r="22" spans="1:16" x14ac:dyDescent="0.35">
      <c r="A22" s="64"/>
      <c r="B22" s="64"/>
      <c r="C22" s="64"/>
      <c r="D22" s="64"/>
      <c r="E22" s="64"/>
      <c r="F22" s="64"/>
      <c r="G22" s="64"/>
      <c r="H22" s="64"/>
      <c r="I22" s="64"/>
      <c r="J22" s="64"/>
      <c r="K22" s="64"/>
      <c r="L22" s="64"/>
      <c r="M22" s="64"/>
      <c r="N22" s="36"/>
      <c r="O22" s="36"/>
      <c r="P22" s="36"/>
    </row>
    <row r="23" spans="1:16" ht="27.4" customHeight="1" x14ac:dyDescent="0.7">
      <c r="A23" s="64"/>
      <c r="B23" s="62" t="s">
        <v>19</v>
      </c>
      <c r="C23" s="72"/>
      <c r="D23" s="72"/>
      <c r="E23" s="72"/>
      <c r="F23" s="72"/>
      <c r="G23" s="63"/>
      <c r="H23" s="64"/>
      <c r="I23" s="64"/>
      <c r="J23" s="64"/>
      <c r="K23" s="64"/>
      <c r="L23" s="64"/>
      <c r="M23" s="64"/>
    </row>
    <row r="24" spans="1:16" ht="27.75" x14ac:dyDescent="0.75">
      <c r="A24" s="64"/>
      <c r="B24" s="71" t="s">
        <v>18</v>
      </c>
      <c r="C24" s="71" t="s">
        <v>9</v>
      </c>
      <c r="D24" s="64"/>
      <c r="E24" s="64"/>
      <c r="F24" s="64"/>
      <c r="G24" s="64"/>
      <c r="H24" s="64"/>
      <c r="I24" s="64"/>
      <c r="J24" s="64"/>
      <c r="K24" s="64"/>
      <c r="L24" s="64"/>
      <c r="M24" s="64"/>
    </row>
    <row r="25" spans="1:16" ht="27.75" x14ac:dyDescent="0.75">
      <c r="A25" s="64"/>
      <c r="B25" s="17" t="s">
        <v>5</v>
      </c>
      <c r="C25" s="18">
        <v>0</v>
      </c>
      <c r="D25" s="73" t="s">
        <v>48</v>
      </c>
      <c r="E25" s="64"/>
      <c r="F25" s="64"/>
      <c r="G25" s="64"/>
      <c r="H25" s="64"/>
      <c r="I25" s="64"/>
      <c r="J25" s="64"/>
      <c r="K25" s="64"/>
      <c r="L25" s="64"/>
      <c r="M25" s="64"/>
    </row>
    <row r="26" spans="1:16" ht="27.75" x14ac:dyDescent="0.75">
      <c r="A26" s="64"/>
      <c r="B26" s="17" t="s">
        <v>6</v>
      </c>
      <c r="C26" s="18">
        <v>40</v>
      </c>
      <c r="D26" s="64"/>
      <c r="E26" s="64"/>
      <c r="F26" s="64"/>
      <c r="G26" s="64"/>
      <c r="H26" s="64"/>
      <c r="I26" s="64"/>
      <c r="J26" s="64"/>
      <c r="K26" s="64"/>
      <c r="L26" s="64"/>
      <c r="M26" s="64"/>
    </row>
    <row r="27" spans="1:16" ht="27.75" x14ac:dyDescent="0.75">
      <c r="A27" s="64"/>
      <c r="B27" s="17" t="s">
        <v>7</v>
      </c>
      <c r="C27" s="18">
        <v>90</v>
      </c>
      <c r="D27" s="64"/>
      <c r="E27" s="64"/>
      <c r="F27" s="64"/>
      <c r="G27" s="64"/>
      <c r="H27" s="64"/>
      <c r="I27" s="64"/>
      <c r="J27" s="64"/>
      <c r="K27" s="64"/>
      <c r="L27" s="64"/>
      <c r="M27" s="64"/>
    </row>
    <row r="28" spans="1:16" ht="27.75" x14ac:dyDescent="0.75">
      <c r="A28" s="64"/>
      <c r="B28" s="17" t="s">
        <v>8</v>
      </c>
      <c r="C28" s="18">
        <v>100</v>
      </c>
      <c r="D28" s="73" t="s">
        <v>49</v>
      </c>
      <c r="E28" s="64"/>
      <c r="F28" s="64"/>
      <c r="G28" s="64"/>
      <c r="H28" s="64"/>
      <c r="I28" s="64"/>
      <c r="J28" s="64"/>
      <c r="K28" s="64"/>
      <c r="L28" s="64"/>
      <c r="M28" s="64"/>
    </row>
    <row r="29" spans="1:16" x14ac:dyDescent="0.35">
      <c r="A29" s="64"/>
      <c r="B29" s="64"/>
      <c r="C29" s="64"/>
      <c r="D29" s="64"/>
      <c r="E29" s="64"/>
      <c r="F29" s="64"/>
      <c r="G29" s="64"/>
      <c r="H29" s="64"/>
      <c r="I29" s="64"/>
      <c r="J29" s="64"/>
      <c r="K29" s="64"/>
      <c r="L29" s="64"/>
      <c r="M29" s="64"/>
    </row>
    <row r="30" spans="1:16" ht="27.4" x14ac:dyDescent="0.7">
      <c r="A30" s="39"/>
      <c r="B30" s="40" t="s">
        <v>42</v>
      </c>
      <c r="C30" s="64"/>
      <c r="D30" s="64"/>
      <c r="E30" s="64"/>
      <c r="F30" s="64"/>
      <c r="G30" s="64"/>
      <c r="H30" s="64"/>
      <c r="I30" s="64"/>
      <c r="J30" s="64"/>
      <c r="K30" s="64"/>
      <c r="L30" s="64"/>
      <c r="M30" s="64"/>
    </row>
  </sheetData>
  <sheetProtection algorithmName="SHA-512" hashValue="c2i8SDX8ZtyNXGaYj8qi4VdUV6f/CcCNnPH2BHuiLrt0q0NzOHlln94zFxgeI3PaXcGIPee91Ot9cXci210NmQ==" saltValue="Mdd4X6ZYacUdSqia0Nfg0g==" spinCount="100000" sheet="1" objects="1" scenarios="1"/>
  <mergeCells count="9">
    <mergeCell ref="B8:I8"/>
    <mergeCell ref="B10:J10"/>
    <mergeCell ref="B11:K11"/>
    <mergeCell ref="C14:J14"/>
    <mergeCell ref="C16:K16"/>
    <mergeCell ref="C20:K20"/>
    <mergeCell ref="C18:K18"/>
    <mergeCell ref="B23:G23"/>
    <mergeCell ref="B12:K12"/>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opLeftCell="D1" zoomScale="65" zoomScaleNormal="65" workbookViewId="0">
      <selection activeCell="G8" sqref="G8"/>
    </sheetView>
  </sheetViews>
  <sheetFormatPr defaultRowHeight="12.75" x14ac:dyDescent="0.35"/>
  <cols>
    <col min="2" max="2" width="9.1328125" hidden="1" customWidth="1"/>
    <col min="3" max="3" width="0.1328125" hidden="1" customWidth="1"/>
    <col min="4" max="4" width="9.1328125" customWidth="1"/>
    <col min="5" max="5" width="74.1328125" customWidth="1"/>
    <col min="6" max="6" width="35.53125" customWidth="1"/>
    <col min="7" max="7" width="30.6640625" style="4" customWidth="1"/>
    <col min="8" max="8" width="33.86328125" customWidth="1"/>
    <col min="9" max="9" width="31.265625" style="4" customWidth="1"/>
    <col min="10" max="10" width="36.73046875" customWidth="1"/>
    <col min="11" max="11" width="22" customWidth="1"/>
    <col min="12" max="12" width="12.1328125" customWidth="1"/>
  </cols>
  <sheetData>
    <row r="1" spans="1:15" ht="30.4" thickBot="1" x14ac:dyDescent="0.85">
      <c r="A1" s="47" t="s">
        <v>33</v>
      </c>
      <c r="B1" s="47"/>
      <c r="C1" s="47"/>
      <c r="D1" s="47"/>
      <c r="E1" s="47"/>
      <c r="F1" s="47"/>
      <c r="G1" s="47"/>
      <c r="H1" s="47"/>
      <c r="I1" s="47"/>
      <c r="J1" s="12"/>
      <c r="K1" s="12"/>
      <c r="L1" s="12"/>
      <c r="M1" s="12"/>
    </row>
    <row r="2" spans="1:15" ht="35.65" thickBot="1" x14ac:dyDescent="1">
      <c r="A2" s="12"/>
      <c r="B2" s="1"/>
      <c r="C2" s="2"/>
      <c r="D2" s="12"/>
      <c r="E2" s="12"/>
      <c r="F2" s="55" t="s">
        <v>3</v>
      </c>
      <c r="G2" s="56"/>
      <c r="H2" s="30"/>
      <c r="I2" s="12"/>
      <c r="J2" s="12"/>
      <c r="K2" s="12"/>
      <c r="L2" s="12"/>
      <c r="M2" s="12"/>
    </row>
    <row r="3" spans="1:15" ht="24.75" x14ac:dyDescent="0.65">
      <c r="A3" s="12"/>
      <c r="B3" s="8"/>
      <c r="C3" s="8"/>
      <c r="D3" s="13"/>
      <c r="E3" s="54" t="s">
        <v>40</v>
      </c>
      <c r="F3" s="54"/>
      <c r="G3" s="54"/>
      <c r="H3" s="54"/>
      <c r="I3" s="12"/>
      <c r="J3" s="12"/>
      <c r="K3" s="12"/>
      <c r="L3" s="12"/>
      <c r="M3" s="12"/>
    </row>
    <row r="4" spans="1:15" ht="20.65" x14ac:dyDescent="0.6">
      <c r="A4" s="12"/>
      <c r="B4" s="2"/>
      <c r="C4" s="2"/>
      <c r="D4" s="14"/>
      <c r="E4" s="14"/>
      <c r="F4" s="14"/>
      <c r="G4" s="14"/>
      <c r="H4" s="14"/>
      <c r="I4" s="12"/>
      <c r="J4" s="12"/>
      <c r="K4" s="12"/>
      <c r="L4" s="12"/>
      <c r="M4" s="12"/>
    </row>
    <row r="5" spans="1:15" ht="26.65" customHeight="1" x14ac:dyDescent="0.65">
      <c r="A5" s="12"/>
      <c r="B5" s="2"/>
      <c r="C5" s="2"/>
      <c r="D5" s="12"/>
      <c r="E5" s="12"/>
      <c r="F5" s="48" t="s">
        <v>17</v>
      </c>
      <c r="G5" s="49"/>
      <c r="H5" s="50"/>
      <c r="I5" s="12"/>
      <c r="J5" s="12"/>
      <c r="K5" s="12"/>
      <c r="L5" s="12"/>
      <c r="M5" s="12"/>
    </row>
    <row r="6" spans="1:15" ht="31.15" customHeight="1" x14ac:dyDescent="0.8">
      <c r="A6" s="12"/>
      <c r="B6" s="2"/>
      <c r="C6" s="2"/>
      <c r="D6" s="12"/>
      <c r="E6" s="12"/>
      <c r="F6" s="24" t="s">
        <v>35</v>
      </c>
      <c r="G6" s="24" t="s">
        <v>36</v>
      </c>
      <c r="H6" s="24" t="s">
        <v>37</v>
      </c>
      <c r="I6" s="15" t="s">
        <v>29</v>
      </c>
      <c r="J6" s="12"/>
      <c r="K6" s="12"/>
      <c r="L6" s="12"/>
      <c r="M6" s="12"/>
    </row>
    <row r="7" spans="1:15" s="5" customFormat="1" ht="21" thickBot="1" x14ac:dyDescent="0.65">
      <c r="A7" s="12"/>
      <c r="B7" s="2"/>
      <c r="C7" s="2"/>
      <c r="D7" s="12"/>
      <c r="E7" s="12"/>
      <c r="F7" s="51" t="s">
        <v>32</v>
      </c>
      <c r="G7" s="52"/>
      <c r="H7" s="53"/>
      <c r="I7" s="12"/>
      <c r="J7" s="12"/>
      <c r="K7" s="12"/>
      <c r="L7" s="12"/>
      <c r="M7" s="12"/>
    </row>
    <row r="8" spans="1:15" ht="26.65" customHeight="1" thickBot="1" x14ac:dyDescent="0.75">
      <c r="A8" s="12"/>
      <c r="B8" s="2"/>
      <c r="C8" s="2"/>
      <c r="D8" s="41" t="s">
        <v>4</v>
      </c>
      <c r="E8" s="42"/>
      <c r="F8" s="38">
        <v>0</v>
      </c>
      <c r="G8" s="38">
        <v>0</v>
      </c>
      <c r="H8" s="38">
        <v>0</v>
      </c>
      <c r="I8" s="26">
        <v>90</v>
      </c>
      <c r="J8" s="12"/>
      <c r="K8" s="12"/>
      <c r="L8" s="12"/>
      <c r="M8" s="12"/>
      <c r="N8" s="3"/>
      <c r="O8" s="3"/>
    </row>
    <row r="9" spans="1:15" ht="24.75" customHeight="1" thickBot="1" x14ac:dyDescent="0.75">
      <c r="A9" s="12"/>
      <c r="B9" s="2"/>
      <c r="C9" s="2"/>
      <c r="D9" s="41" t="s">
        <v>0</v>
      </c>
      <c r="E9" s="42"/>
      <c r="F9" s="38">
        <v>0</v>
      </c>
      <c r="G9" s="38">
        <v>0</v>
      </c>
      <c r="H9" s="38">
        <v>0</v>
      </c>
      <c r="I9" s="26">
        <v>90</v>
      </c>
      <c r="J9" s="12"/>
      <c r="K9" s="12"/>
      <c r="L9" s="12"/>
      <c r="M9" s="12"/>
    </row>
    <row r="10" spans="1:15" ht="24.4" customHeight="1" thickBot="1" x14ac:dyDescent="0.75">
      <c r="A10" s="12"/>
      <c r="B10" s="2"/>
      <c r="C10" s="2"/>
      <c r="D10" s="41" t="s">
        <v>1</v>
      </c>
      <c r="E10" s="42"/>
      <c r="F10" s="38">
        <v>0</v>
      </c>
      <c r="G10" s="38">
        <v>0</v>
      </c>
      <c r="H10" s="38">
        <v>0</v>
      </c>
      <c r="I10" s="26">
        <v>40</v>
      </c>
      <c r="J10" s="12"/>
      <c r="K10" s="12"/>
      <c r="L10" s="12"/>
      <c r="M10" s="12"/>
    </row>
    <row r="11" spans="1:15" ht="22.15" customHeight="1" thickBot="1" x14ac:dyDescent="0.75">
      <c r="A11" s="12"/>
      <c r="B11" s="2"/>
      <c r="C11" s="2"/>
      <c r="D11" s="41" t="s">
        <v>2</v>
      </c>
      <c r="E11" s="42"/>
      <c r="F11" s="38">
        <v>0</v>
      </c>
      <c r="G11" s="38">
        <v>0</v>
      </c>
      <c r="H11" s="38">
        <v>0</v>
      </c>
      <c r="I11" s="26">
        <v>25</v>
      </c>
      <c r="J11" s="12"/>
      <c r="K11" s="12"/>
      <c r="L11" s="12"/>
      <c r="M11" s="12"/>
    </row>
    <row r="12" spans="1:15" ht="24.75" customHeight="1" thickBot="1" x14ac:dyDescent="0.75">
      <c r="A12" s="12"/>
      <c r="D12" s="41" t="s">
        <v>10</v>
      </c>
      <c r="E12" s="42"/>
      <c r="F12" s="38">
        <v>0</v>
      </c>
      <c r="G12" s="38">
        <v>0</v>
      </c>
      <c r="H12" s="38">
        <v>0</v>
      </c>
      <c r="I12" s="26">
        <v>38</v>
      </c>
      <c r="J12" s="12"/>
      <c r="K12" s="12"/>
      <c r="L12" s="12"/>
      <c r="M12" s="12"/>
    </row>
    <row r="13" spans="1:15" s="4" customFormat="1" ht="33.4" customHeight="1" thickBot="1" x14ac:dyDescent="0.85">
      <c r="A13" s="12"/>
      <c r="D13" s="44"/>
      <c r="E13" s="44"/>
      <c r="F13" s="43" t="s">
        <v>28</v>
      </c>
      <c r="G13" s="43"/>
      <c r="H13" s="43"/>
      <c r="I13" s="12"/>
      <c r="J13" s="12"/>
      <c r="K13" s="12"/>
      <c r="L13" s="12"/>
      <c r="M13" s="12"/>
    </row>
    <row r="14" spans="1:15" ht="21.75" customHeight="1" thickBot="1" x14ac:dyDescent="0.65">
      <c r="A14" s="12"/>
      <c r="D14" s="45" t="s">
        <v>23</v>
      </c>
      <c r="E14" s="46"/>
      <c r="F14" s="25">
        <f t="shared" ref="F14:H14" si="0">100-F9</f>
        <v>100</v>
      </c>
      <c r="G14" s="25">
        <f t="shared" si="0"/>
        <v>100</v>
      </c>
      <c r="H14" s="25">
        <f t="shared" si="0"/>
        <v>100</v>
      </c>
      <c r="I14" s="10">
        <f>100-I9</f>
        <v>10</v>
      </c>
      <c r="J14" s="12"/>
      <c r="K14" s="12"/>
      <c r="L14" s="12"/>
      <c r="M14" s="12"/>
    </row>
    <row r="15" spans="1:15" ht="21" thickBot="1" x14ac:dyDescent="0.65">
      <c r="A15" s="12"/>
      <c r="D15" s="45" t="s">
        <v>24</v>
      </c>
      <c r="E15" s="46"/>
      <c r="F15" s="25">
        <f t="shared" ref="F15:H15" si="1">F9-F10</f>
        <v>0</v>
      </c>
      <c r="G15" s="25">
        <f t="shared" si="1"/>
        <v>0</v>
      </c>
      <c r="H15" s="25">
        <f t="shared" si="1"/>
        <v>0</v>
      </c>
      <c r="I15" s="10">
        <f>I9-I10</f>
        <v>50</v>
      </c>
      <c r="J15" s="12"/>
      <c r="K15" s="12"/>
      <c r="L15" s="12"/>
      <c r="M15" s="12"/>
    </row>
    <row r="16" spans="1:15" ht="21" thickBot="1" x14ac:dyDescent="0.65">
      <c r="A16" s="12"/>
      <c r="D16" s="45" t="s">
        <v>25</v>
      </c>
      <c r="E16" s="46"/>
      <c r="F16" s="25">
        <f t="shared" ref="F16:H16" si="2">F10-F11</f>
        <v>0</v>
      </c>
      <c r="G16" s="25">
        <f t="shared" si="2"/>
        <v>0</v>
      </c>
      <c r="H16" s="25">
        <f t="shared" si="2"/>
        <v>0</v>
      </c>
      <c r="I16" s="10">
        <f>I10-I11</f>
        <v>15</v>
      </c>
      <c r="J16" s="12"/>
      <c r="K16" s="12"/>
      <c r="L16" s="12"/>
      <c r="M16" s="12"/>
    </row>
    <row r="17" spans="1:13" ht="17.25" customHeight="1" thickBot="1" x14ac:dyDescent="0.65">
      <c r="A17" s="12"/>
      <c r="D17" s="45" t="s">
        <v>26</v>
      </c>
      <c r="E17" s="46"/>
      <c r="F17" s="25">
        <f t="shared" ref="F17:H17" si="3">F11</f>
        <v>0</v>
      </c>
      <c r="G17" s="25">
        <f t="shared" si="3"/>
        <v>0</v>
      </c>
      <c r="H17" s="25">
        <f t="shared" si="3"/>
        <v>0</v>
      </c>
      <c r="I17" s="10">
        <f>I11</f>
        <v>25</v>
      </c>
      <c r="J17" s="12"/>
      <c r="K17" s="12"/>
      <c r="L17" s="12"/>
      <c r="M17" s="12"/>
    </row>
    <row r="18" spans="1:13" ht="21" thickBot="1" x14ac:dyDescent="0.65">
      <c r="A18" s="12"/>
      <c r="D18" s="45" t="s">
        <v>14</v>
      </c>
      <c r="E18" s="46"/>
      <c r="F18" s="33">
        <f>((F14*0)+(F15*40)+(F16*90)+(F17*100))/10000</f>
        <v>0</v>
      </c>
      <c r="G18" s="33">
        <f>((G14*0)+(G15*40)+(G16*90)+(G17*100))/10000</f>
        <v>0</v>
      </c>
      <c r="H18" s="33">
        <f>((H14*0)+(H15*40)+(H16*90)+(H17*100))/10000</f>
        <v>0</v>
      </c>
      <c r="I18" s="10">
        <f>((I14*0)+(I15*40)+(I16*90)+(I17*100))/10000</f>
        <v>0.58499999999999996</v>
      </c>
      <c r="J18" s="12"/>
      <c r="K18" s="12"/>
      <c r="L18" s="12"/>
      <c r="M18" s="12"/>
    </row>
    <row r="19" spans="1:13" ht="21" thickBot="1" x14ac:dyDescent="0.65">
      <c r="A19" s="12"/>
      <c r="D19" s="58" t="s">
        <v>38</v>
      </c>
      <c r="E19" s="59"/>
      <c r="F19" s="31">
        <f>F18*F8</f>
        <v>0</v>
      </c>
      <c r="G19" s="31">
        <f>G18*G8</f>
        <v>0</v>
      </c>
      <c r="H19" s="31">
        <f>H18*H8</f>
        <v>0</v>
      </c>
      <c r="I19" s="32">
        <f>I18*I8</f>
        <v>52.65</v>
      </c>
      <c r="J19" s="12"/>
      <c r="K19" s="12"/>
      <c r="L19" s="12"/>
      <c r="M19" s="12"/>
    </row>
    <row r="20" spans="1:13" s="6" customFormat="1" ht="30.4" thickBot="1" x14ac:dyDescent="0.85">
      <c r="A20" s="12"/>
      <c r="D20" s="34"/>
      <c r="E20" s="34"/>
      <c r="F20" s="43" t="s">
        <v>27</v>
      </c>
      <c r="G20" s="43"/>
      <c r="H20" s="43"/>
      <c r="I20" s="12"/>
      <c r="J20" s="12"/>
      <c r="K20" s="12"/>
      <c r="L20" s="12"/>
      <c r="M20" s="12"/>
    </row>
    <row r="21" spans="1:13" ht="25.5" thickBot="1" x14ac:dyDescent="0.75">
      <c r="A21" s="12"/>
      <c r="D21" s="41" t="s">
        <v>39</v>
      </c>
      <c r="E21" s="42"/>
      <c r="F21" s="27">
        <f t="shared" ref="F21:H21" si="4">(F19/100)*2000</f>
        <v>0</v>
      </c>
      <c r="G21" s="27">
        <f t="shared" si="4"/>
        <v>0</v>
      </c>
      <c r="H21" s="27">
        <f t="shared" si="4"/>
        <v>0</v>
      </c>
      <c r="I21" s="26">
        <f>(I19/100)*2000</f>
        <v>1053</v>
      </c>
      <c r="J21" s="12"/>
      <c r="K21" s="12"/>
      <c r="L21" s="12"/>
      <c r="M21" s="12"/>
    </row>
    <row r="22" spans="1:13" ht="25.5" thickBot="1" x14ac:dyDescent="0.75">
      <c r="A22" s="12"/>
      <c r="D22" s="41" t="s">
        <v>30</v>
      </c>
      <c r="E22" s="42"/>
      <c r="F22" s="27">
        <f t="shared" ref="F22:H22" si="5">(F19/100)*800</f>
        <v>0</v>
      </c>
      <c r="G22" s="27">
        <f t="shared" si="5"/>
        <v>0</v>
      </c>
      <c r="H22" s="27">
        <f t="shared" si="5"/>
        <v>0</v>
      </c>
      <c r="I22" s="26">
        <f>(I19/100)*800</f>
        <v>421.2</v>
      </c>
      <c r="J22" s="12"/>
      <c r="K22" s="12"/>
      <c r="L22" s="12"/>
      <c r="M22" s="12"/>
    </row>
    <row r="23" spans="1:13" s="4" customFormat="1" ht="26.25" customHeight="1" thickBot="1" x14ac:dyDescent="0.75">
      <c r="A23" s="12"/>
      <c r="D23" s="41" t="s">
        <v>31</v>
      </c>
      <c r="E23" s="42"/>
      <c r="F23" s="27"/>
      <c r="G23" s="27" t="e">
        <f>(F21/G21)*2000</f>
        <v>#DIV/0!</v>
      </c>
      <c r="H23" s="27" t="e">
        <f>(F21/H21)*2000</f>
        <v>#DIV/0!</v>
      </c>
      <c r="I23" s="26">
        <v>2000</v>
      </c>
      <c r="J23" s="12"/>
      <c r="K23" s="12"/>
      <c r="L23" s="12"/>
      <c r="M23" s="12"/>
    </row>
    <row r="24" spans="1:13" ht="25.5" thickBot="1" x14ac:dyDescent="0.75">
      <c r="A24" s="12"/>
      <c r="D24" s="41" t="s">
        <v>11</v>
      </c>
      <c r="E24" s="42"/>
      <c r="F24" s="29" t="e">
        <f>F12/F21</f>
        <v>#DIV/0!</v>
      </c>
      <c r="G24" s="29" t="e">
        <f>G12/G21</f>
        <v>#DIV/0!</v>
      </c>
      <c r="H24" s="29" t="e">
        <f>H12/H21</f>
        <v>#DIV/0!</v>
      </c>
      <c r="I24" s="28">
        <f>I12/I21</f>
        <v>3.6087369420702751E-2</v>
      </c>
      <c r="J24" s="12"/>
      <c r="K24" s="12"/>
      <c r="L24" s="12"/>
      <c r="M24" s="12"/>
    </row>
    <row r="25" spans="1:13" ht="25.5" thickBot="1" x14ac:dyDescent="0.75">
      <c r="A25" s="12"/>
      <c r="D25" s="41" t="s">
        <v>12</v>
      </c>
      <c r="E25" s="42"/>
      <c r="F25" s="29" t="e">
        <f>F12/F22</f>
        <v>#DIV/0!</v>
      </c>
      <c r="G25" s="29" t="e">
        <f>G12/G22</f>
        <v>#DIV/0!</v>
      </c>
      <c r="H25" s="29" t="e">
        <f>H12/H22</f>
        <v>#DIV/0!</v>
      </c>
      <c r="I25" s="28">
        <f>I12/I22</f>
        <v>9.0218423551756882E-2</v>
      </c>
      <c r="J25" s="12"/>
      <c r="K25" s="12"/>
      <c r="L25" s="12"/>
      <c r="M25" s="12"/>
    </row>
    <row r="26" spans="1:13" s="4" customFormat="1" ht="20.65" x14ac:dyDescent="0.6">
      <c r="A26" s="12"/>
      <c r="D26" s="12"/>
      <c r="E26" s="35" t="s">
        <v>41</v>
      </c>
      <c r="F26" s="16"/>
      <c r="G26" s="16"/>
      <c r="H26" s="16"/>
      <c r="I26" s="16"/>
      <c r="J26" s="12"/>
      <c r="K26" s="12"/>
      <c r="L26" s="12"/>
      <c r="M26" s="12"/>
    </row>
    <row r="27" spans="1:13" s="4" customFormat="1" ht="20.65" x14ac:dyDescent="0.6">
      <c r="A27" s="12"/>
      <c r="B27" s="7"/>
      <c r="C27" s="7"/>
      <c r="D27" s="12"/>
      <c r="E27" s="12"/>
      <c r="F27" s="12"/>
      <c r="G27" s="12"/>
      <c r="H27" s="12"/>
      <c r="I27" s="12"/>
      <c r="J27" s="12"/>
      <c r="K27" s="12"/>
      <c r="L27" s="12"/>
      <c r="M27" s="12"/>
    </row>
    <row r="28" spans="1:13" ht="20.65" x14ac:dyDescent="0.6">
      <c r="A28" s="12"/>
      <c r="B28" s="7"/>
      <c r="C28" s="7"/>
      <c r="D28" s="12"/>
      <c r="E28" s="12"/>
      <c r="F28" s="12"/>
      <c r="G28" s="12"/>
      <c r="H28" s="12"/>
      <c r="I28" s="12"/>
      <c r="J28" s="12"/>
      <c r="K28" s="12"/>
      <c r="L28" s="12"/>
      <c r="M28" s="12"/>
    </row>
    <row r="29" spans="1:13" ht="33" customHeight="1" x14ac:dyDescent="0.6">
      <c r="A29" s="12"/>
      <c r="B29" s="12"/>
      <c r="C29" s="12"/>
      <c r="D29" s="12"/>
      <c r="E29" s="12"/>
      <c r="F29" s="12"/>
      <c r="G29" s="12"/>
      <c r="H29" s="12"/>
      <c r="I29" s="12"/>
      <c r="J29" s="12"/>
      <c r="K29" s="12"/>
      <c r="L29" s="12"/>
      <c r="M29" s="12"/>
    </row>
    <row r="30" spans="1:13" ht="20.25" customHeight="1" x14ac:dyDescent="0.35">
      <c r="A30" s="7"/>
      <c r="B30" s="7"/>
      <c r="C30" s="7"/>
      <c r="D30" s="7"/>
      <c r="E30" s="7"/>
      <c r="F30" s="57"/>
      <c r="G30" s="57"/>
      <c r="H30" s="57"/>
    </row>
    <row r="31" spans="1:13" ht="19.5" customHeight="1" x14ac:dyDescent="0.35">
      <c r="A31" s="7"/>
      <c r="B31" s="7"/>
      <c r="C31" s="7"/>
      <c r="D31" s="7"/>
      <c r="E31" s="7"/>
      <c r="F31" s="57"/>
      <c r="G31" s="57"/>
      <c r="H31" s="7"/>
    </row>
    <row r="32" spans="1:13" ht="21" customHeight="1" x14ac:dyDescent="0.35">
      <c r="A32" s="7"/>
      <c r="B32" s="7"/>
      <c r="C32" s="7"/>
      <c r="D32" s="7"/>
      <c r="E32" s="7"/>
      <c r="F32" s="7"/>
      <c r="G32" s="7"/>
      <c r="H32" s="7"/>
    </row>
  </sheetData>
  <sheetProtection algorithmName="SHA-512" hashValue="hzLSa1HhfPMKJbJFByK1MMgnhr/9ZBSAuH9GuRw4+ttvhuvICscIW2CToOzggmUrPC2TcKWESxUu8eew+jkTaQ==" saltValue="Q86X9RfZIHLs4ezF4AKbQA==" spinCount="100000" sheet="1" selectLockedCells="1"/>
  <mergeCells count="26">
    <mergeCell ref="F31:G31"/>
    <mergeCell ref="D21:E21"/>
    <mergeCell ref="D22:E22"/>
    <mergeCell ref="D15:E15"/>
    <mergeCell ref="D16:E16"/>
    <mergeCell ref="D17:E17"/>
    <mergeCell ref="D18:E18"/>
    <mergeCell ref="D19:E19"/>
    <mergeCell ref="D24:E24"/>
    <mergeCell ref="F30:H30"/>
    <mergeCell ref="F20:H20"/>
    <mergeCell ref="D25:E25"/>
    <mergeCell ref="D23:E23"/>
    <mergeCell ref="A1:I1"/>
    <mergeCell ref="D8:E8"/>
    <mergeCell ref="D9:E9"/>
    <mergeCell ref="D10:E10"/>
    <mergeCell ref="F5:H5"/>
    <mergeCell ref="F7:H7"/>
    <mergeCell ref="E3:H3"/>
    <mergeCell ref="F2:G2"/>
    <mergeCell ref="D11:E11"/>
    <mergeCell ref="F13:H13"/>
    <mergeCell ref="D13:E13"/>
    <mergeCell ref="D12:E12"/>
    <mergeCell ref="D14:E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and definitions</vt:lpstr>
      <vt:lpstr>Ag Lime Calculator</vt:lpstr>
    </vt:vector>
  </TitlesOfParts>
  <Company>coop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jjennings</dc:creator>
  <cp:lastModifiedBy>Administrator</cp:lastModifiedBy>
  <cp:lastPrinted>2010-11-02T21:27:23Z</cp:lastPrinted>
  <dcterms:created xsi:type="dcterms:W3CDTF">2007-03-15T22:07:57Z</dcterms:created>
  <dcterms:modified xsi:type="dcterms:W3CDTF">2020-04-06T14:49:29Z</dcterms:modified>
</cp:coreProperties>
</file>